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goken\語学教育フォーラム第41号\01語学教育フォーラム第41号募集要項・申込書\"/>
    </mc:Choice>
  </mc:AlternateContent>
  <xr:revisionPtr revIDLastSave="0" documentId="13_ncr:1_{E054BFE0-A6DA-4417-A731-4153AEE410E2}" xr6:coauthVersionLast="47" xr6:coauthVersionMax="47" xr10:uidLastSave="{00000000-0000-0000-0000-000000000000}"/>
  <workbookProtection workbookAlgorithmName="SHA-512" workbookHashValue="vcGfDLkJlZlonk0ytzNKVOomLJu2ODiHJ5PCPDPXAiaGal9g3Ggnz+KBB3PUjkWz14kNURgbuK/WDiMFhGg3DQ==" workbookSaltValue="DZsJ4vnnBBQ5ozne9tYTLQ==" workbookSpinCount="100000" lockStructure="1"/>
  <bookViews>
    <workbookView xWindow="-108" yWindow="-108" windowWidth="23256" windowHeight="12456" xr2:uid="{00000000-000D-0000-FFFF-FFFF00000000}"/>
  </bookViews>
  <sheets>
    <sheet name="論-v7-001" sheetId="1" r:id="rId1"/>
    <sheet name="メタV5" sheetId="2" state="hidden" r:id="rId2"/>
    <sheet name="メタV7" sheetId="18" state="hidden" r:id="rId3"/>
    <sheet name="項目対応表" sheetId="19" state="hidden" r:id="rId4"/>
    <sheet name="コード表" sheetId="3" state="hidden" r:id="rId5"/>
    <sheet name="NCID" sheetId="16" state="hidden" r:id="rId6"/>
  </sheets>
  <definedNames>
    <definedName name="_xlnm.Print_Area" localSheetId="0">'論-v7-001'!$A$1:$AA$71,'論-v7-001'!$A$74:$AA$157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2" l="1"/>
  <c r="BN5" i="2"/>
  <c r="BP5" i="2" s="1"/>
  <c r="BO5" i="2" s="1"/>
  <c r="F60" i="1"/>
  <c r="AW5" i="2"/>
  <c r="BM5" i="2" l="1"/>
  <c r="AY2" i="18"/>
  <c r="AZ2" i="18" s="1"/>
  <c r="AY3" i="18"/>
  <c r="AZ3" i="18" s="1"/>
  <c r="AX3" i="18"/>
  <c r="AW3" i="18"/>
  <c r="AX2" i="18"/>
  <c r="AW2" i="18"/>
  <c r="AU3" i="18"/>
  <c r="AV3" i="18" s="1"/>
  <c r="AT3" i="18"/>
  <c r="AS3" i="18"/>
  <c r="AU2" i="18"/>
  <c r="AV2" i="18" s="1"/>
  <c r="AT2" i="18"/>
  <c r="AS2" i="18"/>
  <c r="AQ3" i="18"/>
  <c r="AR3" i="18" s="1"/>
  <c r="AP3" i="18"/>
  <c r="AO3" i="18"/>
  <c r="AQ2" i="18"/>
  <c r="AR2" i="18" s="1"/>
  <c r="AP2" i="18"/>
  <c r="AO2" i="18"/>
  <c r="AM3" i="18"/>
  <c r="AN3" i="18" s="1"/>
  <c r="AL3" i="18"/>
  <c r="AK3" i="18"/>
  <c r="AM2" i="18"/>
  <c r="AN2" i="18" s="1"/>
  <c r="AL2" i="18"/>
  <c r="AK2" i="18"/>
  <c r="AI3" i="18"/>
  <c r="AJ3" i="18" s="1"/>
  <c r="AH3" i="18"/>
  <c r="AG3" i="18"/>
  <c r="AI2" i="18"/>
  <c r="AJ2" i="18" s="1"/>
  <c r="AH2" i="18"/>
  <c r="AG2" i="18"/>
  <c r="AE3" i="18"/>
  <c r="AF3" i="18" s="1"/>
  <c r="AD3" i="18"/>
  <c r="AC3" i="18"/>
  <c r="AE2" i="18"/>
  <c r="AF2" i="18" s="1"/>
  <c r="AD2" i="18"/>
  <c r="AC2" i="18"/>
  <c r="AA3" i="18"/>
  <c r="AB3" i="18" s="1"/>
  <c r="Z3" i="18"/>
  <c r="Y3" i="18"/>
  <c r="AA2" i="18"/>
  <c r="AB2" i="18" s="1"/>
  <c r="Z2" i="18"/>
  <c r="Y2" i="18"/>
  <c r="W3" i="18"/>
  <c r="X3" i="18" s="1"/>
  <c r="V3" i="18"/>
  <c r="U3" i="18"/>
  <c r="W2" i="18"/>
  <c r="X2" i="18" s="1"/>
  <c r="V2" i="18"/>
  <c r="U2" i="18"/>
  <c r="O2" i="18"/>
  <c r="P2" i="18" s="1"/>
  <c r="CB4" i="18"/>
  <c r="CA4" i="18"/>
  <c r="BZ4" i="18"/>
  <c r="BY4" i="18"/>
  <c r="BX4" i="18"/>
  <c r="BW4" i="18"/>
  <c r="BN4" i="18"/>
  <c r="BO4" i="18" s="1"/>
  <c r="M4" i="18"/>
  <c r="L4" i="18"/>
  <c r="K4" i="18"/>
  <c r="J4" i="18"/>
  <c r="I4" i="18"/>
  <c r="H4" i="18"/>
  <c r="G4" i="18"/>
  <c r="F4" i="18"/>
  <c r="E4" i="18"/>
  <c r="D4" i="18"/>
  <c r="CB3" i="18"/>
  <c r="CA3" i="18"/>
  <c r="BZ3" i="18"/>
  <c r="BY3" i="18"/>
  <c r="BX3" i="18"/>
  <c r="BW3" i="18"/>
  <c r="BV3" i="18"/>
  <c r="BU3" i="18"/>
  <c r="BM3" i="18"/>
  <c r="BL3" i="18"/>
  <c r="BG3" i="18"/>
  <c r="BF3" i="18"/>
  <c r="BE3" i="18"/>
  <c r="BD3" i="18"/>
  <c r="BC3" i="18"/>
  <c r="BB3" i="18"/>
  <c r="BA3" i="18"/>
  <c r="S3" i="18"/>
  <c r="T3" i="18" s="1"/>
  <c r="R3" i="18"/>
  <c r="Q3" i="18"/>
  <c r="O3" i="18"/>
  <c r="P3" i="18" s="1"/>
  <c r="N3" i="18"/>
  <c r="M3" i="18"/>
  <c r="L3" i="18"/>
  <c r="K3" i="18"/>
  <c r="J3" i="18"/>
  <c r="I3" i="18"/>
  <c r="H3" i="18"/>
  <c r="G3" i="18"/>
  <c r="F3" i="18"/>
  <c r="E3" i="18"/>
  <c r="D3" i="18"/>
  <c r="C3" i="18"/>
  <c r="B3" i="18"/>
  <c r="A3" i="18"/>
  <c r="CB2" i="18"/>
  <c r="CA2" i="18"/>
  <c r="BZ2" i="18"/>
  <c r="BY2" i="18"/>
  <c r="BX2" i="18"/>
  <c r="BW2" i="18"/>
  <c r="BV2" i="18"/>
  <c r="BU2" i="18"/>
  <c r="BM2" i="18"/>
  <c r="BL2" i="18"/>
  <c r="BG2" i="18"/>
  <c r="BF2" i="18"/>
  <c r="BE2" i="18"/>
  <c r="BD2" i="18"/>
  <c r="BC2" i="18"/>
  <c r="BB2" i="18"/>
  <c r="BA2" i="18"/>
  <c r="S2" i="18"/>
  <c r="T2" i="18" s="1"/>
  <c r="R2" i="18"/>
  <c r="Q2" i="18"/>
  <c r="N2" i="18"/>
  <c r="M2" i="18"/>
  <c r="L2" i="18"/>
  <c r="K2" i="18"/>
  <c r="J2" i="18"/>
  <c r="I2" i="18"/>
  <c r="H2" i="18"/>
  <c r="G2" i="18"/>
  <c r="F2" i="18"/>
  <c r="E2" i="18"/>
  <c r="D2" i="18"/>
  <c r="C2" i="18"/>
  <c r="B2" i="18"/>
  <c r="A2" i="18"/>
  <c r="BH5" i="2" l="1"/>
  <c r="BG5" i="2" s="1"/>
  <c r="BL4" i="18" s="1"/>
  <c r="I5" i="2" l="1"/>
  <c r="N4" i="18" s="1"/>
  <c r="AY5" i="2" l="1"/>
  <c r="BS4" i="18" s="1"/>
  <c r="AY4" i="2" l="1"/>
  <c r="BS3" i="18" s="1"/>
  <c r="AY3" i="2"/>
  <c r="BS2" i="18" s="1"/>
  <c r="AW3" i="2" l="1"/>
  <c r="BN2" i="18" s="1"/>
  <c r="AW4" i="2"/>
  <c r="BN3" i="18" s="1"/>
  <c r="BO3" i="18" s="1"/>
  <c r="AL5" i="2"/>
  <c r="BA4" i="18" s="1"/>
  <c r="AK5" i="2"/>
  <c r="AW4" i="18" s="1"/>
  <c r="AJ5" i="2"/>
  <c r="AS4" i="18" s="1"/>
  <c r="AI5" i="2"/>
  <c r="AO4" i="18" s="1"/>
  <c r="AH5" i="2"/>
  <c r="AK4" i="18" s="1"/>
  <c r="AG5" i="2"/>
  <c r="AG4" i="18" s="1"/>
  <c r="AF5" i="2"/>
  <c r="AC4" i="18" s="1"/>
  <c r="AE5" i="2"/>
  <c r="Y4" i="18" s="1"/>
  <c r="AD5" i="2"/>
  <c r="U4" i="18" s="1"/>
  <c r="AV5" i="2"/>
  <c r="AS5" i="2" s="1"/>
  <c r="BO2" i="18" l="1"/>
  <c r="AU5" i="2"/>
  <c r="BJ4" i="18" s="1"/>
  <c r="BR4" i="18"/>
  <c r="AV3" i="2"/>
  <c r="BR2" i="18" s="1"/>
  <c r="AV4" i="2"/>
  <c r="BR3" i="18" s="1"/>
  <c r="AT5" i="2"/>
  <c r="BI4" i="18" s="1"/>
  <c r="BH4" i="18"/>
  <c r="AX5" i="2"/>
  <c r="BP4" i="18" s="1"/>
  <c r="BQ4" i="18" s="1"/>
  <c r="AX3" i="2" l="1"/>
  <c r="BP2" i="18" s="1"/>
  <c r="AX4" i="2"/>
  <c r="BP3" i="18" s="1"/>
  <c r="BQ3" i="18" s="1"/>
  <c r="AS4" i="2"/>
  <c r="BH3" i="18" s="1"/>
  <c r="AS3" i="2"/>
  <c r="BH2" i="18" s="1"/>
  <c r="AT3" i="2"/>
  <c r="BI2" i="18" s="1"/>
  <c r="AT4" i="2"/>
  <c r="BI3" i="18" s="1"/>
  <c r="AU3" i="2"/>
  <c r="BJ2" i="18" s="1"/>
  <c r="AU4" i="2"/>
  <c r="BJ3" i="18" s="1"/>
  <c r="AZ5" i="2"/>
  <c r="BT4" i="18" s="1"/>
  <c r="BQ2" i="18" l="1"/>
  <c r="AZ3" i="2"/>
  <c r="BT2" i="18" s="1"/>
  <c r="AZ4" i="2"/>
  <c r="BT3" i="18" s="1"/>
  <c r="BC5" i="2"/>
  <c r="BV4" i="18" s="1"/>
  <c r="BB5" i="2"/>
  <c r="BU4" i="18" s="1"/>
  <c r="AC5" i="2"/>
  <c r="Q4" i="18" s="1"/>
  <c r="W5" i="2" l="1"/>
  <c r="AE4" i="18" s="1"/>
  <c r="AF4" i="18" s="1"/>
  <c r="AB5" i="2"/>
  <c r="AY4" i="18" s="1"/>
  <c r="AZ4" i="18" s="1"/>
  <c r="AA5" i="2"/>
  <c r="AU4" i="18" s="1"/>
  <c r="AV4" i="18" s="1"/>
  <c r="Z5" i="2"/>
  <c r="AQ4" i="18" s="1"/>
  <c r="AR4" i="18" s="1"/>
  <c r="Y5" i="2"/>
  <c r="AM4" i="18" s="1"/>
  <c r="AN4" i="18" s="1"/>
  <c r="X5" i="2"/>
  <c r="AI4" i="18" s="1"/>
  <c r="AJ4" i="18" s="1"/>
  <c r="V5" i="2"/>
  <c r="AA4" i="18" s="1"/>
  <c r="AB4" i="18" s="1"/>
  <c r="U5" i="2"/>
  <c r="W4" i="18" s="1"/>
  <c r="X4" i="18" s="1"/>
  <c r="T5" i="2"/>
  <c r="S4" i="18" s="1"/>
  <c r="T4" i="18" s="1"/>
  <c r="S5" i="2"/>
  <c r="O4" i="18" s="1"/>
  <c r="P4" i="18" s="1"/>
  <c r="R5" i="2"/>
  <c r="AX4" i="18" s="1"/>
  <c r="AT4" i="18"/>
  <c r="P5" i="2"/>
  <c r="AP4" i="18" s="1"/>
  <c r="N5" i="2"/>
  <c r="AH4" i="18" s="1"/>
  <c r="O5" i="2"/>
  <c r="AL4" i="18" s="1"/>
  <c r="M5" i="2"/>
  <c r="AD4" i="18" s="1"/>
  <c r="L5" i="2"/>
  <c r="Z4" i="18" s="1"/>
  <c r="K5" i="2"/>
  <c r="V4" i="18" s="1"/>
  <c r="J5" i="2"/>
  <c r="R4" i="18" s="1"/>
  <c r="AM5" i="2"/>
  <c r="BB4" i="18" s="1"/>
  <c r="AO5" i="2"/>
  <c r="BD4" i="18" s="1"/>
  <c r="AQ5" i="2"/>
  <c r="BF4" i="18" s="1"/>
  <c r="BD5" i="2" l="1"/>
  <c r="BK4" i="18" s="1"/>
  <c r="BQ5" i="2"/>
  <c r="CC4" i="18" s="1"/>
  <c r="G5" i="2"/>
  <c r="B4" i="18" s="1"/>
  <c r="F5" i="2"/>
  <c r="A4" i="18" s="1"/>
  <c r="BS5" i="2" l="1"/>
  <c r="BQ3" i="2" l="1"/>
  <c r="CC2" i="18" s="1"/>
  <c r="BN3" i="2"/>
  <c r="BQ4" i="2"/>
  <c r="CC3" i="18" s="1"/>
  <c r="BN4" i="2" l="1"/>
  <c r="AR5" i="2" l="1"/>
  <c r="BG4" i="18" s="1"/>
  <c r="AN5" i="2"/>
  <c r="BC4" i="18" s="1"/>
  <c r="AP5" i="2"/>
  <c r="BE4" i="18" s="1"/>
  <c r="H5" i="2"/>
  <c r="C4" i="18" s="1"/>
  <c r="BM4" i="18" l="1"/>
  <c r="BD4" i="2"/>
  <c r="BK3" i="18" s="1"/>
  <c r="BD3" i="2"/>
  <c r="BK2" i="18" s="1"/>
  <c r="BS3" i="2" l="1"/>
  <c r="BS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竹島照雄</author>
    <author>daitoadministrator</author>
    <author>ilibrary</author>
  </authors>
  <commentList>
    <comment ref="V10" authorId="0" shapeId="0" xr:uid="{AA9A7150-5A25-4974-8E01-AF8C7BB2A2BD}">
      <text>
        <r>
          <rPr>
            <b/>
            <sz val="9"/>
            <color indexed="81"/>
            <rFont val="MS P ゴシック"/>
            <family val="3"/>
            <charset val="128"/>
          </rPr>
          <t>※1「申請者以外にもあり」</t>
        </r>
        <r>
          <rPr>
            <sz val="9"/>
            <color indexed="81"/>
            <rFont val="MS P ゴシック"/>
            <family val="3"/>
            <charset val="128"/>
          </rPr>
          <t xml:space="preserve">を選択した場合、
</t>
        </r>
        <r>
          <rPr>
            <sz val="9"/>
            <color indexed="10"/>
            <rFont val="MS P ゴシック"/>
            <family val="3"/>
            <charset val="128"/>
          </rPr>
          <t>必ず下記「機関リポジトリへの他の著作権者等の同意」の3項目も選択してください。
未選択または「未許諾」の場合、この申請はお取り扱いできません。</t>
        </r>
      </text>
    </comment>
    <comment ref="R20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全角カナ</t>
        </r>
        <r>
          <rPr>
            <sz val="9"/>
            <color indexed="81"/>
            <rFont val="MS P ゴシック"/>
            <family val="3"/>
            <charset val="128"/>
          </rPr>
          <t>で入力してください。</t>
        </r>
      </text>
    </comment>
    <comment ref="G23" authorId="1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ローマ字形の</t>
        </r>
        <r>
          <rPr>
            <b/>
            <sz val="9"/>
            <color indexed="81"/>
            <rFont val="MS P ゴシック"/>
            <family val="3"/>
            <charset val="128"/>
          </rPr>
          <t>姓は全て大文字（半角）</t>
        </r>
        <r>
          <rPr>
            <sz val="9"/>
            <color indexed="81"/>
            <rFont val="MS P ゴシック"/>
            <family val="3"/>
            <charset val="128"/>
          </rPr>
          <t>で入力してください。</t>
        </r>
      </text>
    </comment>
    <comment ref="F26" authorId="2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学園発行の紀要等に掲載された論文の場合は「紀要論文」を選択してください。
</t>
        </r>
        <r>
          <rPr>
            <sz val="9"/>
            <color indexed="81"/>
            <rFont val="ＭＳ Ｐゴシック"/>
            <family val="3"/>
            <charset val="128"/>
          </rPr>
          <t>※博士論文の場合は博士論文用の内容入力シートをご利用ください。</t>
        </r>
      </text>
    </comment>
    <comment ref="F28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冊子体に記載の通り、正確に入力してください。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スペルミス等にも注意してください。</t>
        </r>
      </text>
    </comment>
    <comment ref="F32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全角カナ</t>
        </r>
        <r>
          <rPr>
            <sz val="9"/>
            <color indexed="81"/>
            <rFont val="MS P ゴシック"/>
            <family val="3"/>
            <charset val="128"/>
          </rPr>
          <t>の分かち書きで入力してください。
※日本語以外のタイトルの場合は必要ありません。</t>
        </r>
      </text>
    </comment>
    <comment ref="F35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冊子体に記載の通り、正確に入力してください。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スペルミス等にも注意してください。</t>
        </r>
      </text>
    </comment>
    <comment ref="F44" authorId="1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抄録・概要は必須ではありませんが、検索キーワードに含まれますので、極力入力してください。</t>
        </r>
      </text>
    </comment>
    <comment ref="F56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新規タイトルなどリストにない場合は、右欄に正確に入力してください。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（正式名称に含まれない「」・『』等は入力しないでください）
ISSN/ISBNは自動で反映されますが、新規タイトル等で反映されない場合は右欄に入力してください。
（ISSN/ISBNが付与されていない紀要もあります）</t>
        </r>
      </text>
    </comment>
    <comment ref="AA62" authorId="2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巻がなく、号のみの場合、号数を巻に入力してください。
</t>
        </r>
        <r>
          <rPr>
            <sz val="9"/>
            <color indexed="81"/>
            <rFont val="MS P ゴシック"/>
            <family val="3"/>
            <charset val="128"/>
          </rPr>
          <t>例：10巻3号→10巻3号（そのまま入力）
　　15巻→15巻(そのまま入力）
　　50</t>
        </r>
        <r>
          <rPr>
            <b/>
            <sz val="9"/>
            <color indexed="81"/>
            <rFont val="MS P ゴシック"/>
            <family val="3"/>
            <charset val="128"/>
          </rPr>
          <t>号</t>
        </r>
        <r>
          <rPr>
            <sz val="9"/>
            <color indexed="81"/>
            <rFont val="MS P ゴシック"/>
            <family val="3"/>
            <charset val="128"/>
          </rPr>
          <t>→50</t>
        </r>
        <r>
          <rPr>
            <b/>
            <sz val="9"/>
            <color indexed="10"/>
            <rFont val="MS P ゴシック"/>
            <family val="3"/>
            <charset val="128"/>
          </rPr>
          <t>巻</t>
        </r>
        <r>
          <rPr>
            <b/>
            <sz val="9"/>
            <color indexed="81"/>
            <rFont val="MS P ゴシック"/>
            <family val="3"/>
            <charset val="128"/>
          </rPr>
          <t>（</t>
        </r>
        <r>
          <rPr>
            <b/>
            <u/>
            <sz val="9"/>
            <color indexed="81"/>
            <rFont val="MS P ゴシック"/>
            <family val="3"/>
            <charset val="128"/>
          </rPr>
          <t>号数を巻に記載</t>
        </r>
        <r>
          <rPr>
            <b/>
            <sz val="9"/>
            <color indexed="81"/>
            <rFont val="MS P ゴシック"/>
            <family val="3"/>
            <charset val="128"/>
          </rPr>
          <t>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また、算用数字とし、「第」など不要な文字や記号は入力しないでください。</t>
        </r>
      </text>
    </comment>
    <comment ref="AA64" authorId="2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冊子体に記載されたページ数を、算用数字で正確に入力してください。
</t>
        </r>
        <r>
          <rPr>
            <sz val="9"/>
            <color indexed="81"/>
            <rFont val="MS P ゴシック"/>
            <family val="3"/>
            <charset val="128"/>
          </rPr>
          <t>ハイフンなど、不要な文字や記号は入力しないでください。</t>
        </r>
      </text>
    </comment>
    <comment ref="R78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全角カナ</t>
        </r>
        <r>
          <rPr>
            <sz val="9"/>
            <color indexed="81"/>
            <rFont val="MS P ゴシック"/>
            <family val="3"/>
            <charset val="128"/>
          </rPr>
          <t>で入力してください。</t>
        </r>
      </text>
    </comment>
    <comment ref="G81" authorId="1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ローマ字形の</t>
        </r>
        <r>
          <rPr>
            <b/>
            <sz val="9"/>
            <color indexed="81"/>
            <rFont val="MS P ゴシック"/>
            <family val="3"/>
            <charset val="128"/>
          </rPr>
          <t>姓は全て大文字（半角）</t>
        </r>
        <r>
          <rPr>
            <sz val="9"/>
            <color indexed="81"/>
            <rFont val="MS P ゴシック"/>
            <family val="3"/>
            <charset val="128"/>
          </rPr>
          <t>で入力してください。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daitoadministrator</author>
  </authors>
  <commentList>
    <comment ref="F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CONTENTS・目次はそれぞれ不要であればアップロード用ファイル作成時に削除</t>
        </r>
      </text>
    </comment>
    <comment ref="AV1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雑誌名が「NCID」シートのリストと一致しなかった場合、「現物確認」と表示・書式設定(セルを赤)</t>
        </r>
      </text>
    </comment>
    <comment ref="AX1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書式設定(雑誌名が「現物確認」となった場合、NCID・ISSNも赤く表示)
NCID・ISSNが「NCID」シートのリストと一致しなかった場合も「現物確認」と表示・書式設定(セルを赤)</t>
        </r>
      </text>
    </comment>
    <comment ref="AY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書式設定(数字以外の場合、セルを赤に)</t>
        </r>
      </text>
    </comment>
    <comment ref="BB1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開始ページ・終了ページに書式設定(空欄もしくは数字以外の場合、セルを赤に)</t>
        </r>
      </text>
    </comment>
    <comment ref="BM1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資料種別が空欄の場合、「現物確認」と表示・書式設定(セルを赤く表示)</t>
        </r>
      </text>
    </comment>
    <comment ref="BN1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目次・CONTENTS行に条件付き書式</t>
        </r>
      </text>
    </comment>
    <comment ref="BP1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資料種別が空欄の場合、「現物確認」と表示・書式設定(セルを赤く表示)</t>
        </r>
      </text>
    </comment>
    <comment ref="BQ1" authorId="0" shapeId="0" xr:uid="{00000000-0006-0000-0100-000009000000}">
      <text>
        <r>
          <rPr>
            <sz val="9"/>
            <color indexed="81"/>
            <rFont val="MS P ゴシック"/>
            <family val="3"/>
            <charset val="128"/>
          </rPr>
          <t>著者版フラグが場合、「現物確認」と表示・書式設定(セルを赤く表示)</t>
        </r>
      </text>
    </comment>
    <comment ref="BS1" authorId="0" shapeId="0" xr:uid="{00000000-0006-0000-0100-00000A000000}">
      <text>
        <r>
          <rPr>
            <sz val="9"/>
            <color indexed="81"/>
            <rFont val="MS P ゴシック"/>
            <family val="3"/>
            <charset val="128"/>
          </rPr>
          <t>書式設定(「NCID」列・「日付」列がエラーの場合、セルを赤)</t>
        </r>
      </text>
    </comment>
  </commentList>
</comments>
</file>

<file path=xl/sharedStrings.xml><?xml version="1.0" encoding="utf-8"?>
<sst xmlns="http://schemas.openxmlformats.org/spreadsheetml/2006/main" count="1110" uniqueCount="780">
  <si>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</si>
  <si>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</si>
  <si>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</si>
  <si>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</si>
  <si>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</si>
  <si>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抄録・概要</t>
    <rPh sb="0" eb="2">
      <t>ショウロク</t>
    </rPh>
    <rPh sb="3" eb="5">
      <t>ガイヨウ</t>
    </rPh>
    <phoneticPr fontId="5"/>
  </si>
  <si>
    <t>NCID</t>
    <phoneticPr fontId="5"/>
  </si>
  <si>
    <t>ISSN / ISBN</t>
    <phoneticPr fontId="5"/>
  </si>
  <si>
    <t>巻</t>
    <rPh sb="0" eb="1">
      <t>カン</t>
    </rPh>
    <phoneticPr fontId="5"/>
  </si>
  <si>
    <t>号</t>
    <rPh sb="0" eb="1">
      <t>ゴウ</t>
    </rPh>
    <phoneticPr fontId="5"/>
  </si>
  <si>
    <t>p.-</t>
    <phoneticPr fontId="5"/>
  </si>
  <si>
    <t>p.</t>
    <phoneticPr fontId="5"/>
  </si>
  <si>
    <t>年</t>
  </si>
  <si>
    <t>月</t>
  </si>
  <si>
    <t>メタデータID</t>
  </si>
  <si>
    <t>状態区分</t>
  </si>
  <si>
    <t>公開レベル</t>
  </si>
  <si>
    <t>公開日</t>
  </si>
  <si>
    <t>ハーベスト出力フラグ</t>
  </si>
  <si>
    <t>Title#1</t>
  </si>
  <si>
    <t>Title.Transcription#1</t>
  </si>
  <si>
    <t>Title.Alternative#1</t>
  </si>
  <si>
    <t>Creator#1</t>
  </si>
  <si>
    <t>Creator#2</t>
  </si>
  <si>
    <t>Creator#3</t>
  </si>
  <si>
    <t>Creator#4</t>
  </si>
  <si>
    <t>Creator#5</t>
  </si>
  <si>
    <t>Creator#6</t>
  </si>
  <si>
    <t>Creator#7</t>
  </si>
  <si>
    <t>Creator#8</t>
  </si>
  <si>
    <t>Creator#9</t>
  </si>
  <si>
    <t>Creator#10</t>
  </si>
  <si>
    <t>Creator.Transcription#1</t>
  </si>
  <si>
    <t>Creator.Transcription#2</t>
  </si>
  <si>
    <t>Creator.Transcription#3</t>
  </si>
  <si>
    <t>Creator.Transcription#4</t>
  </si>
  <si>
    <t>Creator.Transcription#5</t>
  </si>
  <si>
    <t>Creator.Transcription#6</t>
  </si>
  <si>
    <t>Creator.Transcription#7</t>
  </si>
  <si>
    <t>Creator.Transcription#8</t>
  </si>
  <si>
    <t>Creator.Transcription#9</t>
  </si>
  <si>
    <t>Creator.Transcription#10</t>
  </si>
  <si>
    <t>Creator.Alternative#1</t>
  </si>
  <si>
    <t>Creator.Alternative#2</t>
  </si>
  <si>
    <t>Creator.Alternative#3</t>
  </si>
  <si>
    <t>Creator.Alternative#4</t>
  </si>
  <si>
    <t>Creator.Alternative#5</t>
  </si>
  <si>
    <t>Creator.Alternative#6</t>
  </si>
  <si>
    <t>Creator.Alternative#7</t>
  </si>
  <si>
    <t>Creator.Alternative#8</t>
  </si>
  <si>
    <t>Creator.Alternative#9</t>
  </si>
  <si>
    <t>Creator.Alternative#10</t>
  </si>
  <si>
    <t>Subject#1</t>
  </si>
  <si>
    <t>Subject#2</t>
  </si>
  <si>
    <t>Subject#3</t>
  </si>
  <si>
    <t>Subject#4</t>
  </si>
  <si>
    <t>Subject#5</t>
  </si>
  <si>
    <t>Description#1</t>
    <phoneticPr fontId="5"/>
  </si>
  <si>
    <t>Publisher#1</t>
    <phoneticPr fontId="5"/>
  </si>
  <si>
    <t>Publisher.Transcription#1</t>
    <phoneticPr fontId="5"/>
  </si>
  <si>
    <t>Publisher.Alternative#1</t>
    <phoneticPr fontId="5"/>
  </si>
  <si>
    <t>Identifier.jtitle#1</t>
    <phoneticPr fontId="5"/>
  </si>
  <si>
    <t>Identifier.NCID#1</t>
    <phoneticPr fontId="5"/>
  </si>
  <si>
    <t>Identifier.ISSN#1</t>
    <phoneticPr fontId="5"/>
  </si>
  <si>
    <t>Identifier.volume#1</t>
    <phoneticPr fontId="5"/>
  </si>
  <si>
    <t>Identifier.issue#1</t>
    <phoneticPr fontId="5"/>
  </si>
  <si>
    <t>consecutive.issue#1</t>
    <phoneticPr fontId="5"/>
  </si>
  <si>
    <t>Identifier.spage#1</t>
    <phoneticPr fontId="5"/>
  </si>
  <si>
    <t>Identifier.epage#1</t>
    <phoneticPr fontId="5"/>
  </si>
  <si>
    <t>Identifier.dateofissued#1</t>
    <phoneticPr fontId="5"/>
  </si>
  <si>
    <t>Identifier.FulltextURL#1</t>
    <phoneticPr fontId="5"/>
  </si>
  <si>
    <t>Identifier.URL#1</t>
    <phoneticPr fontId="5"/>
  </si>
  <si>
    <t>Language.ISO639-2#1</t>
    <phoneticPr fontId="5"/>
  </si>
  <si>
    <t>Language.ISO639-2#1名称</t>
    <rPh sb="19" eb="21">
      <t>メイショウ</t>
    </rPh>
    <phoneticPr fontId="5"/>
  </si>
  <si>
    <t>grantid#1</t>
    <phoneticPr fontId="5"/>
  </si>
  <si>
    <t>degreename#1</t>
    <phoneticPr fontId="5"/>
  </si>
  <si>
    <t>grantor#1</t>
    <phoneticPr fontId="5"/>
  </si>
  <si>
    <t>dateofgranted#1</t>
    <phoneticPr fontId="5"/>
  </si>
  <si>
    <t>Type.NII#1</t>
    <phoneticPr fontId="5"/>
  </si>
  <si>
    <t>Type.NII#1名称</t>
    <rPh sb="10" eb="12">
      <t>メイショウ</t>
    </rPh>
    <phoneticPr fontId="5"/>
  </si>
  <si>
    <t>Type.Local#1</t>
    <phoneticPr fontId="5"/>
  </si>
  <si>
    <t>Type.Local#1名称</t>
    <rPh sb="12" eb="14">
      <t>メイショウ</t>
    </rPh>
    <phoneticPr fontId="5"/>
  </si>
  <si>
    <t>textversion#1</t>
    <phoneticPr fontId="5"/>
  </si>
  <si>
    <t>Local.sort#1</t>
    <phoneticPr fontId="5"/>
  </si>
  <si>
    <t>ファイル1</t>
    <phoneticPr fontId="5"/>
  </si>
  <si>
    <t>ファイル1_説明</t>
    <rPh sb="6" eb="8">
      <t>セツメイ</t>
    </rPh>
    <phoneticPr fontId="5"/>
  </si>
  <si>
    <t>ファイル1_公開レベル</t>
    <rPh sb="6" eb="8">
      <t>コウカイ</t>
    </rPh>
    <phoneticPr fontId="5"/>
  </si>
  <si>
    <t>ファイル1_公開日</t>
    <rPh sb="6" eb="9">
      <t>コウカイビ</t>
    </rPh>
    <phoneticPr fontId="5"/>
  </si>
  <si>
    <t>タイトル</t>
    <phoneticPr fontId="5"/>
  </si>
  <si>
    <t>タイトルヨミ</t>
    <phoneticPr fontId="5"/>
  </si>
  <si>
    <t>タイトル（別表記）</t>
    <rPh sb="5" eb="6">
      <t>ベツ</t>
    </rPh>
    <rPh sb="6" eb="8">
      <t>ヒョウキ</t>
    </rPh>
    <phoneticPr fontId="5"/>
  </si>
  <si>
    <t>著者名#1</t>
    <rPh sb="0" eb="3">
      <t>チョシャメイ</t>
    </rPh>
    <phoneticPr fontId="5"/>
  </si>
  <si>
    <t>著者名#2</t>
    <rPh sb="0" eb="3">
      <t>チョシャメイ</t>
    </rPh>
    <phoneticPr fontId="5"/>
  </si>
  <si>
    <t>著者名#3</t>
    <rPh sb="0" eb="3">
      <t>チョシャメイ</t>
    </rPh>
    <phoneticPr fontId="5"/>
  </si>
  <si>
    <t>著者名#4</t>
    <rPh sb="0" eb="3">
      <t>チョシャメイ</t>
    </rPh>
    <phoneticPr fontId="5"/>
  </si>
  <si>
    <t>著者名#5</t>
    <rPh sb="0" eb="3">
      <t>チョシャメイ</t>
    </rPh>
    <phoneticPr fontId="5"/>
  </si>
  <si>
    <t>著者名#6</t>
    <rPh sb="0" eb="3">
      <t>チョシャメイ</t>
    </rPh>
    <phoneticPr fontId="5"/>
  </si>
  <si>
    <t>著者名#7</t>
    <rPh sb="0" eb="3">
      <t>チョシャメイ</t>
    </rPh>
    <phoneticPr fontId="5"/>
  </si>
  <si>
    <t>著者名#8</t>
    <rPh sb="0" eb="3">
      <t>チョシャメイ</t>
    </rPh>
    <phoneticPr fontId="5"/>
  </si>
  <si>
    <t>著者名#9</t>
    <rPh sb="0" eb="3">
      <t>チョシャメイ</t>
    </rPh>
    <phoneticPr fontId="5"/>
  </si>
  <si>
    <t>著者名#10</t>
    <rPh sb="0" eb="3">
      <t>チョシャメイ</t>
    </rPh>
    <phoneticPr fontId="5"/>
  </si>
  <si>
    <t>著者名ヨミ#1</t>
    <rPh sb="0" eb="3">
      <t>チョシャメイ</t>
    </rPh>
    <phoneticPr fontId="5"/>
  </si>
  <si>
    <t>著者名ヨミ#2</t>
    <rPh sb="0" eb="3">
      <t>チョシャメイ</t>
    </rPh>
    <phoneticPr fontId="5"/>
  </si>
  <si>
    <t>著者名ヨミ#3</t>
    <rPh sb="0" eb="3">
      <t>チョシャメイ</t>
    </rPh>
    <phoneticPr fontId="5"/>
  </si>
  <si>
    <t>著者名ヨミ#4</t>
    <rPh sb="0" eb="3">
      <t>チョシャメイ</t>
    </rPh>
    <phoneticPr fontId="5"/>
  </si>
  <si>
    <t>著者名ヨミ#5</t>
    <rPh sb="0" eb="3">
      <t>チョシャメイ</t>
    </rPh>
    <phoneticPr fontId="5"/>
  </si>
  <si>
    <t>著者名ヨミ#6</t>
    <rPh sb="0" eb="3">
      <t>チョシャメイ</t>
    </rPh>
    <phoneticPr fontId="5"/>
  </si>
  <si>
    <t>著者名ヨミ#7</t>
    <rPh sb="0" eb="3">
      <t>チョシャメイ</t>
    </rPh>
    <phoneticPr fontId="5"/>
  </si>
  <si>
    <t>著者名ヨミ#8</t>
    <rPh sb="0" eb="3">
      <t>チョシャメイ</t>
    </rPh>
    <phoneticPr fontId="5"/>
  </si>
  <si>
    <t>著者名ヨミ#9</t>
    <rPh sb="0" eb="3">
      <t>チョシャメイ</t>
    </rPh>
    <phoneticPr fontId="5"/>
  </si>
  <si>
    <t>著者名ヨミ#10</t>
    <rPh sb="0" eb="3">
      <t>チョシャメイ</t>
    </rPh>
    <phoneticPr fontId="5"/>
  </si>
  <si>
    <t>著者名（別表記）#1</t>
    <rPh sb="0" eb="3">
      <t>チョシャメイ</t>
    </rPh>
    <rPh sb="4" eb="5">
      <t>ベツ</t>
    </rPh>
    <rPh sb="5" eb="7">
      <t>ヒョウキ</t>
    </rPh>
    <phoneticPr fontId="5"/>
  </si>
  <si>
    <t>著者名（別表記）#2</t>
    <rPh sb="0" eb="3">
      <t>チョシャメイ</t>
    </rPh>
    <rPh sb="4" eb="5">
      <t>ベツ</t>
    </rPh>
    <rPh sb="5" eb="7">
      <t>ヒョウキ</t>
    </rPh>
    <phoneticPr fontId="5"/>
  </si>
  <si>
    <t>著者名（別表記）#3</t>
    <rPh sb="0" eb="3">
      <t>チョシャメイ</t>
    </rPh>
    <rPh sb="4" eb="5">
      <t>ベツ</t>
    </rPh>
    <rPh sb="5" eb="7">
      <t>ヒョウキ</t>
    </rPh>
    <phoneticPr fontId="5"/>
  </si>
  <si>
    <t>著者名（別表記）#4</t>
    <rPh sb="0" eb="3">
      <t>チョシャメイ</t>
    </rPh>
    <rPh sb="4" eb="5">
      <t>ベツ</t>
    </rPh>
    <rPh sb="5" eb="7">
      <t>ヒョウキ</t>
    </rPh>
    <phoneticPr fontId="5"/>
  </si>
  <si>
    <t>著者名（別表記）#5</t>
    <rPh sb="0" eb="3">
      <t>チョシャメイ</t>
    </rPh>
    <rPh sb="4" eb="5">
      <t>ベツ</t>
    </rPh>
    <rPh sb="5" eb="7">
      <t>ヒョウキ</t>
    </rPh>
    <phoneticPr fontId="5"/>
  </si>
  <si>
    <t>著者名（別表記）#6</t>
    <rPh sb="0" eb="3">
      <t>チョシャメイ</t>
    </rPh>
    <rPh sb="4" eb="5">
      <t>ベツ</t>
    </rPh>
    <rPh sb="5" eb="7">
      <t>ヒョウキ</t>
    </rPh>
    <phoneticPr fontId="5"/>
  </si>
  <si>
    <t>著者名（別表記）#7</t>
    <rPh sb="0" eb="3">
      <t>チョシャメイ</t>
    </rPh>
    <rPh sb="4" eb="5">
      <t>ベツ</t>
    </rPh>
    <rPh sb="5" eb="7">
      <t>ヒョウキ</t>
    </rPh>
    <phoneticPr fontId="5"/>
  </si>
  <si>
    <t>著者名（別表記）#8</t>
    <rPh sb="0" eb="3">
      <t>チョシャメイ</t>
    </rPh>
    <rPh sb="4" eb="5">
      <t>ベツ</t>
    </rPh>
    <rPh sb="5" eb="7">
      <t>ヒョウキ</t>
    </rPh>
    <phoneticPr fontId="5"/>
  </si>
  <si>
    <t>著者名（別表記）#9</t>
    <rPh sb="0" eb="3">
      <t>チョシャメイ</t>
    </rPh>
    <rPh sb="4" eb="5">
      <t>ベツ</t>
    </rPh>
    <rPh sb="5" eb="7">
      <t>ヒョウキ</t>
    </rPh>
    <phoneticPr fontId="5"/>
  </si>
  <si>
    <t>著者名（別表記）#10</t>
    <rPh sb="0" eb="3">
      <t>チョシャメイ</t>
    </rPh>
    <rPh sb="4" eb="5">
      <t>ベツ</t>
    </rPh>
    <rPh sb="5" eb="7">
      <t>ヒョウキ</t>
    </rPh>
    <phoneticPr fontId="5"/>
  </si>
  <si>
    <t>キーワード等#1</t>
    <rPh sb="5" eb="6">
      <t>トウ</t>
    </rPh>
    <phoneticPr fontId="5"/>
  </si>
  <si>
    <t>キーワード等#2</t>
    <rPh sb="5" eb="6">
      <t>トウ</t>
    </rPh>
    <phoneticPr fontId="5"/>
  </si>
  <si>
    <t>キーワード等#3</t>
    <rPh sb="5" eb="6">
      <t>トウ</t>
    </rPh>
    <phoneticPr fontId="5"/>
  </si>
  <si>
    <t>キーワード等#4</t>
    <rPh sb="5" eb="6">
      <t>トウ</t>
    </rPh>
    <phoneticPr fontId="5"/>
  </si>
  <si>
    <t>キーワード等#5</t>
    <rPh sb="5" eb="6">
      <t>トウ</t>
    </rPh>
    <phoneticPr fontId="5"/>
  </si>
  <si>
    <t>内容</t>
    <rPh sb="0" eb="2">
      <t>ナイヨウ</t>
    </rPh>
    <phoneticPr fontId="5"/>
  </si>
  <si>
    <t>出版社</t>
    <rPh sb="0" eb="3">
      <t>シュッパンシャ</t>
    </rPh>
    <phoneticPr fontId="5"/>
  </si>
  <si>
    <t>出版社ヨミ</t>
    <rPh sb="0" eb="3">
      <t>シュッパンシャ</t>
    </rPh>
    <phoneticPr fontId="5"/>
  </si>
  <si>
    <t>出版社（別表記）</t>
    <rPh sb="0" eb="3">
      <t>シュッパンシャ</t>
    </rPh>
    <rPh sb="4" eb="5">
      <t>ベツ</t>
    </rPh>
    <rPh sb="5" eb="7">
      <t>ヒョウキ</t>
    </rPh>
    <phoneticPr fontId="5"/>
  </si>
  <si>
    <t>雑誌名</t>
    <rPh sb="0" eb="2">
      <t>ザッシ</t>
    </rPh>
    <rPh sb="2" eb="3">
      <t>メイ</t>
    </rPh>
    <phoneticPr fontId="5"/>
  </si>
  <si>
    <t>ISSN</t>
    <phoneticPr fontId="5"/>
  </si>
  <si>
    <t>通号</t>
    <rPh sb="0" eb="1">
      <t>ツウ</t>
    </rPh>
    <rPh sb="1" eb="2">
      <t>ゴウ</t>
    </rPh>
    <phoneticPr fontId="5"/>
  </si>
  <si>
    <t>開始ページ</t>
    <rPh sb="0" eb="2">
      <t>カイシ</t>
    </rPh>
    <phoneticPr fontId="5"/>
  </si>
  <si>
    <t>終了ページ</t>
    <rPh sb="0" eb="2">
      <t>シュウリョウ</t>
    </rPh>
    <phoneticPr fontId="5"/>
  </si>
  <si>
    <t>刊行年月日</t>
    <rPh sb="0" eb="2">
      <t>カンコウ</t>
    </rPh>
    <rPh sb="2" eb="5">
      <t>ネンガッピ</t>
    </rPh>
    <phoneticPr fontId="5"/>
  </si>
  <si>
    <t>本文へのリンク</t>
    <rPh sb="0" eb="2">
      <t>ホンブン</t>
    </rPh>
    <phoneticPr fontId="5"/>
  </si>
  <si>
    <t>ハンドルURL</t>
    <phoneticPr fontId="5"/>
  </si>
  <si>
    <t>言語</t>
    <rPh sb="0" eb="2">
      <t>ゲンゴ</t>
    </rPh>
    <phoneticPr fontId="5"/>
  </si>
  <si>
    <t>言語名称</t>
    <rPh sb="0" eb="2">
      <t>ゲンゴ</t>
    </rPh>
    <rPh sb="2" eb="4">
      <t>メイショウ</t>
    </rPh>
    <phoneticPr fontId="5"/>
  </si>
  <si>
    <t>学位授与番号</t>
    <rPh sb="0" eb="2">
      <t>ガクイ</t>
    </rPh>
    <rPh sb="2" eb="4">
      <t>ジュヨ</t>
    </rPh>
    <rPh sb="4" eb="6">
      <t>バンゴウ</t>
    </rPh>
    <phoneticPr fontId="5"/>
  </si>
  <si>
    <t>学位名</t>
    <rPh sb="0" eb="2">
      <t>ガクイ</t>
    </rPh>
    <rPh sb="2" eb="3">
      <t>メイ</t>
    </rPh>
    <phoneticPr fontId="5"/>
  </si>
  <si>
    <t>学位授与機関</t>
    <rPh sb="0" eb="2">
      <t>ガクイ</t>
    </rPh>
    <rPh sb="2" eb="4">
      <t>ジュヨ</t>
    </rPh>
    <rPh sb="4" eb="6">
      <t>キカン</t>
    </rPh>
    <phoneticPr fontId="5"/>
  </si>
  <si>
    <t>学位授与年月日</t>
    <rPh sb="0" eb="2">
      <t>ガクイ</t>
    </rPh>
    <rPh sb="2" eb="4">
      <t>ジュヨ</t>
    </rPh>
    <rPh sb="4" eb="7">
      <t>ネンガッピ</t>
    </rPh>
    <phoneticPr fontId="5"/>
  </si>
  <si>
    <t>資料種別（Nii）</t>
    <rPh sb="0" eb="2">
      <t>シリョウ</t>
    </rPh>
    <rPh sb="2" eb="4">
      <t>シュベツ</t>
    </rPh>
    <phoneticPr fontId="5"/>
  </si>
  <si>
    <t>資料種別（Nii）名称</t>
    <rPh sb="0" eb="2">
      <t>シリョウ</t>
    </rPh>
    <rPh sb="2" eb="4">
      <t>シュベツ</t>
    </rPh>
    <rPh sb="9" eb="11">
      <t>メイショウ</t>
    </rPh>
    <phoneticPr fontId="5"/>
  </si>
  <si>
    <t>資料種別</t>
    <rPh sb="0" eb="2">
      <t>シリョウ</t>
    </rPh>
    <rPh sb="2" eb="4">
      <t>シュベツ</t>
    </rPh>
    <phoneticPr fontId="5"/>
  </si>
  <si>
    <t>資料種別名称</t>
    <rPh sb="0" eb="4">
      <t>シリョウシュベツ</t>
    </rPh>
    <rPh sb="4" eb="6">
      <t>メイショウ</t>
    </rPh>
    <phoneticPr fontId="5"/>
  </si>
  <si>
    <t>著者版フラグ</t>
    <rPh sb="0" eb="2">
      <t>チョシャ</t>
    </rPh>
    <rPh sb="2" eb="3">
      <t>バン</t>
    </rPh>
    <phoneticPr fontId="5"/>
  </si>
  <si>
    <t>ソート順</t>
    <rPh sb="3" eb="4">
      <t>ジュン</t>
    </rPh>
    <phoneticPr fontId="5"/>
  </si>
  <si>
    <t>PDFファイル名</t>
    <rPh sb="7" eb="8">
      <t>メイ</t>
    </rPh>
    <phoneticPr fontId="5"/>
  </si>
  <si>
    <t>※一括登録時、このシートは読み込まれません。</t>
    <rPh sb="1" eb="5">
      <t>イッカツトウロク</t>
    </rPh>
    <rPh sb="5" eb="6">
      <t>ジ</t>
    </rPh>
    <rPh sb="13" eb="14">
      <t>ヨ</t>
    </rPh>
    <rPh sb="15" eb="16">
      <t>コ</t>
    </rPh>
    <phoneticPr fontId="5"/>
  </si>
  <si>
    <t>名称</t>
    <rPh sb="0" eb="2">
      <t>メイショウ</t>
    </rPh>
    <phoneticPr fontId="5"/>
  </si>
  <si>
    <t>コード</t>
    <phoneticPr fontId="5"/>
  </si>
  <si>
    <t>学術雑誌論文</t>
    <rPh sb="0" eb="2">
      <t>ガクジュツ</t>
    </rPh>
    <rPh sb="2" eb="4">
      <t>ザッシ</t>
    </rPh>
    <rPh sb="4" eb="6">
      <t>ロンブン</t>
    </rPh>
    <phoneticPr fontId="5"/>
  </si>
  <si>
    <t>0000</t>
    <phoneticPr fontId="5"/>
  </si>
  <si>
    <t>jpn</t>
  </si>
  <si>
    <t>学位論文</t>
    <rPh sb="0" eb="4">
      <t>ガクイロンブン</t>
    </rPh>
    <phoneticPr fontId="5"/>
  </si>
  <si>
    <t>0001</t>
    <phoneticPr fontId="5"/>
  </si>
  <si>
    <t>0010</t>
    <phoneticPr fontId="5"/>
  </si>
  <si>
    <t>英語</t>
  </si>
  <si>
    <t>紀要論文</t>
    <rPh sb="0" eb="2">
      <t>キヨウ</t>
    </rPh>
    <rPh sb="2" eb="4">
      <t>ロンブン</t>
    </rPh>
    <phoneticPr fontId="5"/>
  </si>
  <si>
    <t>0002</t>
  </si>
  <si>
    <t>0011</t>
    <phoneticPr fontId="5"/>
  </si>
  <si>
    <t>博士論文(本文)</t>
    <phoneticPr fontId="5"/>
  </si>
  <si>
    <t>ger</t>
  </si>
  <si>
    <t>ドイツ語</t>
  </si>
  <si>
    <t>会議発表論文</t>
    <rPh sb="0" eb="2">
      <t>カイギ</t>
    </rPh>
    <rPh sb="2" eb="4">
      <t>ハッピョウ</t>
    </rPh>
    <rPh sb="4" eb="6">
      <t>ロンブン</t>
    </rPh>
    <phoneticPr fontId="5"/>
  </si>
  <si>
    <t>0003</t>
  </si>
  <si>
    <t>0012</t>
    <phoneticPr fontId="5"/>
  </si>
  <si>
    <t>博士論文(内容要旨・審査結果)</t>
    <phoneticPr fontId="5"/>
  </si>
  <si>
    <t>fre</t>
  </si>
  <si>
    <t>フランス語</t>
  </si>
  <si>
    <t>会議発表用資料</t>
    <rPh sb="0" eb="2">
      <t>カイギ</t>
    </rPh>
    <rPh sb="2" eb="5">
      <t>ハッピョウヨウ</t>
    </rPh>
    <rPh sb="5" eb="7">
      <t>シリョウ</t>
    </rPh>
    <phoneticPr fontId="5"/>
  </si>
  <si>
    <t>0004</t>
  </si>
  <si>
    <t>0020</t>
    <phoneticPr fontId="5"/>
  </si>
  <si>
    <t>図書</t>
    <rPh sb="0" eb="2">
      <t>トショ</t>
    </rPh>
    <phoneticPr fontId="5"/>
  </si>
  <si>
    <t>0005</t>
  </si>
  <si>
    <t>0030</t>
    <phoneticPr fontId="5"/>
  </si>
  <si>
    <t>テクニカルレポート</t>
    <phoneticPr fontId="5"/>
  </si>
  <si>
    <t>0006</t>
  </si>
  <si>
    <t>0040</t>
  </si>
  <si>
    <t>rus</t>
  </si>
  <si>
    <t>ロシア語</t>
  </si>
  <si>
    <t>研究報告書</t>
    <rPh sb="0" eb="2">
      <t>ケンキュウ</t>
    </rPh>
    <rPh sb="2" eb="5">
      <t>ホウコクショ</t>
    </rPh>
    <phoneticPr fontId="5"/>
  </si>
  <si>
    <t>0007</t>
  </si>
  <si>
    <t>0050</t>
  </si>
  <si>
    <t>中国語</t>
  </si>
  <si>
    <t>一般雑誌記事</t>
    <rPh sb="0" eb="2">
      <t>イッパン</t>
    </rPh>
    <rPh sb="2" eb="4">
      <t>ザッシ</t>
    </rPh>
    <rPh sb="4" eb="6">
      <t>キジ</t>
    </rPh>
    <phoneticPr fontId="5"/>
  </si>
  <si>
    <t>0008</t>
  </si>
  <si>
    <t>0060</t>
  </si>
  <si>
    <t>プレプリント</t>
    <phoneticPr fontId="5"/>
  </si>
  <si>
    <t>0009</t>
  </si>
  <si>
    <t>0070</t>
  </si>
  <si>
    <t>教材</t>
    <rPh sb="0" eb="2">
      <t>キョウザイ</t>
    </rPh>
    <phoneticPr fontId="5"/>
  </si>
  <si>
    <t>0010</t>
  </si>
  <si>
    <t>0080</t>
  </si>
  <si>
    <t>データ・データベース</t>
    <phoneticPr fontId="5"/>
  </si>
  <si>
    <t>0011</t>
  </si>
  <si>
    <t>0090</t>
  </si>
  <si>
    <t>ソフトウェア</t>
    <phoneticPr fontId="5"/>
  </si>
  <si>
    <t>0012</t>
  </si>
  <si>
    <t>0100</t>
  </si>
  <si>
    <t>その他</t>
    <rPh sb="2" eb="3">
      <t>タ</t>
    </rPh>
    <phoneticPr fontId="5"/>
  </si>
  <si>
    <t>0013</t>
  </si>
  <si>
    <t>0110</t>
  </si>
  <si>
    <t>0120</t>
  </si>
  <si>
    <t>0130</t>
  </si>
  <si>
    <t>公開レベル</t>
    <rPh sb="0" eb="2">
      <t>コウカイ</t>
    </rPh>
    <phoneticPr fontId="5"/>
  </si>
  <si>
    <t>1</t>
    <phoneticPr fontId="5"/>
  </si>
  <si>
    <t>表示する</t>
    <rPh sb="0" eb="2">
      <t>ヒョウジ</t>
    </rPh>
    <phoneticPr fontId="5"/>
  </si>
  <si>
    <t>登録中</t>
    <rPh sb="0" eb="3">
      <t>トウロクチュウ</t>
    </rPh>
    <phoneticPr fontId="5"/>
  </si>
  <si>
    <t>01</t>
    <phoneticPr fontId="5"/>
  </si>
  <si>
    <t>2</t>
    <phoneticPr fontId="5"/>
  </si>
  <si>
    <t>学内のみ</t>
    <rPh sb="0" eb="2">
      <t>ガクナイ</t>
    </rPh>
    <phoneticPr fontId="5"/>
  </si>
  <si>
    <t>セルフアーカイブ</t>
    <phoneticPr fontId="5"/>
  </si>
  <si>
    <t>02</t>
    <phoneticPr fontId="5"/>
  </si>
  <si>
    <t>9</t>
    <phoneticPr fontId="5"/>
  </si>
  <si>
    <t>表示しない</t>
    <rPh sb="0" eb="2">
      <t>ヒョウジ</t>
    </rPh>
    <phoneticPr fontId="5"/>
  </si>
  <si>
    <t>公開</t>
    <rPh sb="0" eb="2">
      <t>コウカイ</t>
    </rPh>
    <phoneticPr fontId="5"/>
  </si>
  <si>
    <t>60</t>
    <phoneticPr fontId="5"/>
  </si>
  <si>
    <t>日本語</t>
    <phoneticPr fontId="4"/>
  </si>
  <si>
    <t>PDFは一括登録せず、後からアップするのでこのコードは不要</t>
    <rPh sb="4" eb="6">
      <t>イッカツ</t>
    </rPh>
    <rPh sb="6" eb="8">
      <t>トウロク</t>
    </rPh>
    <rPh sb="11" eb="12">
      <t>アト</t>
    </rPh>
    <rPh sb="27" eb="29">
      <t>フヨウ</t>
    </rPh>
    <phoneticPr fontId="4"/>
  </si>
  <si>
    <t>資料種別(NII)</t>
    <rPh sb="0" eb="2">
      <t>シリョウ</t>
    </rPh>
    <rPh sb="2" eb="4">
      <t>シュベツ</t>
    </rPh>
    <phoneticPr fontId="4"/>
  </si>
  <si>
    <t>著者版フラグ</t>
    <rPh sb="0" eb="2">
      <t>チョシャ</t>
    </rPh>
    <rPh sb="2" eb="3">
      <t>バン</t>
    </rPh>
    <phoneticPr fontId="4"/>
  </si>
  <si>
    <t>著者版</t>
    <rPh sb="0" eb="2">
      <t>チョシャ</t>
    </rPh>
    <rPh sb="2" eb="3">
      <t>バン</t>
    </rPh>
    <phoneticPr fontId="4"/>
  </si>
  <si>
    <t>不明版</t>
    <rPh sb="0" eb="2">
      <t>フメイ</t>
    </rPh>
    <rPh sb="2" eb="3">
      <t>バン</t>
    </rPh>
    <phoneticPr fontId="4"/>
  </si>
  <si>
    <t>none</t>
    <phoneticPr fontId="4"/>
  </si>
  <si>
    <t>author</t>
    <phoneticPr fontId="4"/>
  </si>
  <si>
    <t>publisher</t>
    <phoneticPr fontId="4"/>
  </si>
  <si>
    <t>01</t>
    <phoneticPr fontId="4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</si>
  <si>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</si>
  <si>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</si>
  <si>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</si>
  <si>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</si>
  <si>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</si>
  <si>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</si>
  <si>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</si>
  <si>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</si>
  <si>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</si>
  <si>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</si>
  <si>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</si>
  <si>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</si>
  <si>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</si>
  <si>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</si>
  <si>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</si>
  <si>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</si>
  <si>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</si>
  <si>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</si>
  <si>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</si>
  <si>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</si>
  <si>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</si>
  <si>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</si>
  <si>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</si>
  <si>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</si>
  <si>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</si>
  <si>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</si>
  <si>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</si>
  <si>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</si>
  <si>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</si>
  <si>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</si>
  <si>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AA12209856</t>
  </si>
  <si>
    <t>AN00343864</t>
  </si>
  <si>
    <t>18807496</t>
  </si>
  <si>
    <t>AN10073427</t>
  </si>
  <si>
    <t>AA12058637</t>
  </si>
  <si>
    <t>18807828</t>
  </si>
  <si>
    <t>AA12465845</t>
  </si>
  <si>
    <t>18849202</t>
  </si>
  <si>
    <t>13462059</t>
  </si>
  <si>
    <t>09151567</t>
  </si>
  <si>
    <t>AN10382294</t>
  </si>
  <si>
    <t>09164987</t>
  </si>
  <si>
    <t>AN00071516</t>
  </si>
  <si>
    <t>02874237</t>
  </si>
  <si>
    <t>AN10065440</t>
  </si>
  <si>
    <t>09118128</t>
  </si>
  <si>
    <t>AA11401417</t>
  </si>
  <si>
    <t>1342615X</t>
  </si>
  <si>
    <t>AN10393075</t>
  </si>
  <si>
    <t>09189092</t>
  </si>
  <si>
    <t>AA12888383</t>
  </si>
  <si>
    <t>03862070</t>
  </si>
  <si>
    <t>AN00197194</t>
  </si>
  <si>
    <t>09199969</t>
  </si>
  <si>
    <t>AN10411381</t>
  </si>
  <si>
    <t>02870940</t>
  </si>
  <si>
    <t>AN00137239</t>
  </si>
  <si>
    <t>AN10485311</t>
  </si>
  <si>
    <t>AN10486981</t>
  </si>
  <si>
    <t>AN10380175</t>
  </si>
  <si>
    <t>03861082</t>
  </si>
  <si>
    <t>AN00137137</t>
  </si>
  <si>
    <t>09122338</t>
  </si>
  <si>
    <t>AA12561849</t>
  </si>
  <si>
    <t>09122346</t>
  </si>
  <si>
    <t>AA1256185X</t>
  </si>
  <si>
    <t>04149572</t>
  </si>
  <si>
    <t>AN00137068</t>
  </si>
  <si>
    <t>02863081</t>
  </si>
  <si>
    <t>AN00137057</t>
  </si>
  <si>
    <t>09183361</t>
  </si>
  <si>
    <t>AN1043856X</t>
  </si>
  <si>
    <t>13463187</t>
  </si>
  <si>
    <t>AA11542430</t>
  </si>
  <si>
    <t xml:space="preserve">24347086 </t>
  </si>
  <si>
    <t>AA12857594</t>
  </si>
  <si>
    <t>21859760</t>
  </si>
  <si>
    <t>AA11580892</t>
  </si>
  <si>
    <t>18830250</t>
  </si>
  <si>
    <t>AA11369700</t>
  </si>
  <si>
    <t>13489313</t>
  </si>
  <si>
    <t>AA11919776</t>
  </si>
  <si>
    <t>01</t>
  </si>
  <si>
    <t>9</t>
  </si>
  <si>
    <t>CONTENTS</t>
  </si>
  <si>
    <t>eng 英語</t>
  </si>
  <si>
    <t>jpn 日本語</t>
  </si>
  <si>
    <t>目次</t>
  </si>
  <si>
    <t>その他</t>
  </si>
  <si>
    <t>グレーの欄は自動入力されます。</t>
    <rPh sb="4" eb="5">
      <t>ラン</t>
    </rPh>
    <rPh sb="6" eb="8">
      <t>ジドウ</t>
    </rPh>
    <rPh sb="8" eb="10">
      <t>ニュウリョク</t>
    </rPh>
    <phoneticPr fontId="4"/>
  </si>
  <si>
    <t>※upload用ファイル作成時、全て同じ記載であることを確認</t>
    <rPh sb="7" eb="8">
      <t>ヨウ</t>
    </rPh>
    <rPh sb="12" eb="14">
      <t>サクセイ</t>
    </rPh>
    <rPh sb="14" eb="15">
      <t>ジ</t>
    </rPh>
    <rPh sb="16" eb="17">
      <t>スベ</t>
    </rPh>
    <rPh sb="18" eb="19">
      <t>オナ</t>
    </rPh>
    <rPh sb="20" eb="22">
      <t>キサイ</t>
    </rPh>
    <rPh sb="28" eb="30">
      <t>カクニン</t>
    </rPh>
    <phoneticPr fontId="4"/>
  </si>
  <si>
    <r>
      <rPr>
        <sz val="9"/>
        <rFont val="游ゴシック"/>
        <family val="3"/>
        <charset val="128"/>
        <scheme val="minor"/>
      </rPr>
      <t>※upload用ファイル作成時、</t>
    </r>
    <r>
      <rPr>
        <b/>
        <sz val="9"/>
        <color rgb="FFFF0000"/>
        <rFont val="游ゴシック"/>
        <family val="3"/>
        <charset val="128"/>
        <scheme val="minor"/>
      </rPr>
      <t>NCID - 刊行年月日</t>
    </r>
    <r>
      <rPr>
        <sz val="9"/>
        <rFont val="游ゴシック"/>
        <family val="3"/>
        <charset val="128"/>
        <scheme val="minor"/>
      </rPr>
      <t>が全て同じ記載であることを確認。その後の番号は</t>
    </r>
    <r>
      <rPr>
        <b/>
        <sz val="9"/>
        <color rgb="FFFF0000"/>
        <rFont val="游ゴシック"/>
        <family val="3"/>
        <charset val="128"/>
        <scheme val="minor"/>
      </rPr>
      <t>001から昇順</t>
    </r>
    <r>
      <rPr>
        <sz val="9"/>
        <rFont val="游ゴシック"/>
        <family val="3"/>
        <charset val="128"/>
        <scheme val="minor"/>
      </rPr>
      <t>に修正</t>
    </r>
    <r>
      <rPr>
        <sz val="9"/>
        <color rgb="FFFF0000"/>
        <rFont val="游ゴシック"/>
        <family val="3"/>
        <charset val="128"/>
        <scheme val="minor"/>
      </rPr>
      <t xml:space="preserve">
</t>
    </r>
    <r>
      <rPr>
        <u/>
        <sz val="9"/>
        <color rgb="FFFF0000"/>
        <rFont val="游ゴシック"/>
        <family val="3"/>
        <charset val="128"/>
        <scheme val="minor"/>
      </rPr>
      <t>※これが掲載順となる</t>
    </r>
    <rPh sb="23" eb="25">
      <t>カンコウ</t>
    </rPh>
    <rPh sb="25" eb="28">
      <t>ネンガッピ</t>
    </rPh>
    <rPh sb="46" eb="47">
      <t>ゴ</t>
    </rPh>
    <rPh sb="48" eb="50">
      <t>バンゴウ</t>
    </rPh>
    <rPh sb="56" eb="58">
      <t>ショウジュン</t>
    </rPh>
    <rPh sb="59" eb="61">
      <t>シュウセイ</t>
    </rPh>
    <rPh sb="66" eb="68">
      <t>ケイサイ</t>
    </rPh>
    <rPh sb="68" eb="69">
      <t>ジュン</t>
    </rPh>
    <phoneticPr fontId="4"/>
  </si>
  <si>
    <r>
      <t>※upload用ファイル作成時、</t>
    </r>
    <r>
      <rPr>
        <b/>
        <sz val="9"/>
        <color rgb="FFFF0000"/>
        <rFont val="游ゴシック"/>
        <family val="3"/>
        <charset val="128"/>
        <scheme val="minor"/>
      </rPr>
      <t>昇順</t>
    </r>
    <r>
      <rPr>
        <sz val="9"/>
        <rFont val="游ゴシック"/>
        <family val="3"/>
        <charset val="128"/>
        <scheme val="minor"/>
      </rPr>
      <t>になっていることを確認</t>
    </r>
    <rPh sb="16" eb="18">
      <t>ショウジュン</t>
    </rPh>
    <rPh sb="27" eb="29">
      <t>カクニン</t>
    </rPh>
    <phoneticPr fontId="4"/>
  </si>
  <si>
    <t>　機関リポジトリへの
　他の著作権者等の同意</t>
    <phoneticPr fontId="4"/>
  </si>
  <si>
    <t>　共著者（全員）</t>
    <phoneticPr fontId="4"/>
  </si>
  <si>
    <t>　本文引用の図版・写真</t>
    <phoneticPr fontId="4"/>
  </si>
  <si>
    <t>　備考</t>
    <phoneticPr fontId="4"/>
  </si>
  <si>
    <t>ダイトウ ブンカ ダイガク ダイガクイン ホウガク ケンキュウカ</t>
  </si>
  <si>
    <t>大東文化大学大学院法学研究科</t>
  </si>
  <si>
    <t>Institute of Economic Research Faculty of Economics Daito Bunka University</t>
  </si>
  <si>
    <t>ダイトウ ブンカ ダイガク ケイザイ ケンキュウジョ</t>
  </si>
  <si>
    <t>大東文化大学経済研究所</t>
  </si>
  <si>
    <t>大東文化大学国際比較政治研究所</t>
  </si>
  <si>
    <t>ダイトウ ブンカ ダイガク コクサイ ヒカク セイジ ケンキュウジョ</t>
  </si>
  <si>
    <t>大東文化大学大学院文学研究科英文学専攻</t>
  </si>
  <si>
    <t>ダイトウ ブンカ ダイガク ダイガクイン ブンガク ケンキュウカ エイブンガク センコウ</t>
  </si>
  <si>
    <t>English and American Literature Graduate School Daito Bunka University</t>
  </si>
  <si>
    <t>大東文化大学経営研究所</t>
  </si>
  <si>
    <t>ダイトウ ブンカ ダイガク ケイエイ ケンキュウジョ</t>
  </si>
  <si>
    <t>大東文化大学大学院外国語学研究科</t>
  </si>
  <si>
    <t>ダイトウ ブンカ ダイガク ダイガクイン ガイコクゴガク ケンキュウカ</t>
  </si>
  <si>
    <t>Graduate School of Foreign Language Studies Daito Bunka University</t>
  </si>
  <si>
    <t>大東文化大学大学院文学研究科教育学専攻</t>
  </si>
  <si>
    <t>ダイトウ ブンカ ダイガク ダイガクイン ブンガク ケンキュウカ キョウイクガク センコウ</t>
  </si>
  <si>
    <t>Master’s Program in Education Studies Graduate School of Literature DAITO BUNKA UNIVERSITY</t>
  </si>
  <si>
    <t>大東文化大学教育学会</t>
  </si>
  <si>
    <t>ダイトウ ブンカ ダイガク キョウイク ガッカイ</t>
  </si>
  <si>
    <t>大東文化大学人文科学研究所</t>
  </si>
  <si>
    <t>ダイトウ ブンカ ダイガク ジンブン カガク ケンキュウジョ</t>
  </si>
  <si>
    <t>大東文化大学経営学会</t>
  </si>
  <si>
    <t>ダイトウ ブンカ ダイガク ケイエイ ガッカイ</t>
  </si>
  <si>
    <t>Daito Bunka University Management Society</t>
  </si>
  <si>
    <t>大東文化大学大学院経済学研究科・経営学研究科</t>
  </si>
  <si>
    <t>ダイトウ ブンカ ダイガク ダイガクイン ケイザイガク ケンキュウカ・ケイエイガク ケンキュウカ</t>
  </si>
  <si>
    <t>大東文化大学経済学会</t>
  </si>
  <si>
    <t>ダイトウ ブンカ ダイガク ケイザイ ガッカイ</t>
  </si>
  <si>
    <t>THE ECONOMICS SOCIETY DAITO BUNKA UNIVERSITY</t>
  </si>
  <si>
    <t>大東文化大学語学教育研究所</t>
  </si>
  <si>
    <t>ダイトウ ブンカ ダイガク ゴガク キョウイク ケンキュウジョ</t>
  </si>
  <si>
    <t>Institute for Language and Education Research Daito Bunka University</t>
  </si>
  <si>
    <t>大東文化大学社会学研究所</t>
  </si>
  <si>
    <t>ダイトウ ブンカ ダイガク シャカイガク ケンキュウジョ</t>
  </si>
  <si>
    <t>大東文化大学大学院文学研究科書道学専攻</t>
  </si>
  <si>
    <t>ダイトウ ブンカ ダイガク ダイガクイン ブンガク ケンキュウカ ショドウガク センコウ</t>
  </si>
  <si>
    <t>GRADUATE SCHOOL OF CALLIGRAPHIC STUDIES DAITO BUNKA UNIVERSITY</t>
  </si>
  <si>
    <t>The Institute of Humanities of Daito Bunka University</t>
  </si>
  <si>
    <t>大東文化大学大学院アジア地域研究科</t>
  </si>
  <si>
    <t>ダイトウ ブンカ ダイガク ダイガクイン アジア チイキ ケンキュウカ</t>
  </si>
  <si>
    <t>Graduate School of Daito Bunka University Department of Asian Area Studies</t>
  </si>
  <si>
    <t>大東文化大学歴史文化学会</t>
  </si>
  <si>
    <t>ダイトウ ブンカ ダイガク レキシ ブンカ ガッカイ</t>
  </si>
  <si>
    <t>ASSOCIATION FOR DAITO CALLIGRAPHIC STUDIES</t>
  </si>
  <si>
    <t>大東文化大学書道研究所</t>
  </si>
  <si>
    <t>ダイトウ ブンカ ダイガク ショドウ ケンキュウジョ</t>
  </si>
  <si>
    <t>大東文化大学英文学会</t>
  </si>
  <si>
    <t>ダイトウ ブンカ ダイガク エイ ブンガッカイ</t>
  </si>
  <si>
    <t>Society of English and American Literature Daito Bunka University</t>
  </si>
  <si>
    <t>大東文化大学漢学会</t>
  </si>
  <si>
    <t>ダイトウ ブンカ ダイガク カンガッカイ</t>
  </si>
  <si>
    <t>Society of Chinese Classics Daito Bunka University</t>
  </si>
  <si>
    <t>大東文化大学看護学会</t>
  </si>
  <si>
    <t>ダイトウ ブンカ ダイガク カンゴ ガッカイ</t>
  </si>
  <si>
    <t>ダイトウ ブンカ ダイガク キヨウ ヘンシュウ イインカイ</t>
  </si>
  <si>
    <t>大東文化大學大學院文學研究科中國學専攻院生研究會</t>
  </si>
  <si>
    <t>ダイトウ ブンカ ダイガク ダイガクイン ブンガク ケンキュウカ チュウゴクガク センコウ インセイ ケンキュウカイ</t>
  </si>
  <si>
    <t>大東文化大学法学研究所</t>
  </si>
  <si>
    <t>ダイトウ ブンカ ダイガク ホウガク ケンキュウジョ</t>
  </si>
  <si>
    <t>大東文化大学百年史編纂委員会</t>
  </si>
  <si>
    <t>ダイトウ ブンカ ダイガク ヒャクネンシ ヘンサン イインカイ</t>
  </si>
  <si>
    <t>ダイトウ ブンカ レキシ シリョウカン ダイトウ アーカイブス</t>
  </si>
  <si>
    <t>大東文化大学法政学会</t>
  </si>
  <si>
    <t>ダイトウ ブンカ ダイガク ホウセイ ガッカイ</t>
  </si>
  <si>
    <t>THE LAW AND POLITICS SOCIETY OF DAITO BUNKA UNIVERSITY</t>
  </si>
  <si>
    <t>Graduate School of Law Daito Bunka University</t>
  </si>
  <si>
    <t>大東文化大学日本文学会</t>
  </si>
  <si>
    <t>ダイトウ ブンカ ダイガク ニホン ブンガッカイ</t>
  </si>
  <si>
    <t>大東文化大学大学院日本文学専攻院生会</t>
  </si>
  <si>
    <t>ダイトウ ブンカ ダイガク ダイガクイン ニホン ブンガク センコウ インセイカイ</t>
  </si>
  <si>
    <t>AA12777746</t>
  </si>
  <si>
    <t>選択してください</t>
  </si>
  <si>
    <t>左欄のリストにない場合、右欄に入力。
ISSN等も判明している場合は右欄に入力（ハイフンなし)。</t>
    <rPh sb="0" eb="1">
      <t>ヒダリ</t>
    </rPh>
    <rPh sb="1" eb="2">
      <t>ラン</t>
    </rPh>
    <rPh sb="9" eb="11">
      <t>バアイ</t>
    </rPh>
    <rPh sb="12" eb="13">
      <t>ミギ</t>
    </rPh>
    <rPh sb="13" eb="14">
      <t>ラン</t>
    </rPh>
    <rPh sb="15" eb="17">
      <t>ニュウリョク</t>
    </rPh>
    <rPh sb="23" eb="24">
      <t>トウ</t>
    </rPh>
    <rPh sb="25" eb="27">
      <t>ハンメイ</t>
    </rPh>
    <rPh sb="31" eb="33">
      <t>バアイ</t>
    </rPh>
    <phoneticPr fontId="4"/>
  </si>
  <si>
    <t>黄色の欄はリストから選択してください。入力欄をクリックして右端に表示される矢印をクリックすると、リストが表示されます。</t>
    <rPh sb="0" eb="2">
      <t>キイロ</t>
    </rPh>
    <rPh sb="3" eb="4">
      <t>ラン</t>
    </rPh>
    <rPh sb="10" eb="12">
      <t>センタク</t>
    </rPh>
    <rPh sb="57" eb="59">
      <t>ヒョウジ</t>
    </rPh>
    <phoneticPr fontId="4"/>
  </si>
  <si>
    <t>大東文化大学機関リポジトリ　登録・公開許諾書</t>
    <rPh sb="0" eb="2">
      <t>ダイトウ</t>
    </rPh>
    <rPh sb="2" eb="4">
      <t>ブンカ</t>
    </rPh>
    <rPh sb="4" eb="6">
      <t>ダイガク</t>
    </rPh>
    <rPh sb="6" eb="8">
      <t>キカン</t>
    </rPh>
    <rPh sb="14" eb="16">
      <t>トウロク</t>
    </rPh>
    <rPh sb="17" eb="19">
      <t>コウカイ</t>
    </rPh>
    <rPh sb="19" eb="21">
      <t>キョダク</t>
    </rPh>
    <rPh sb="21" eb="22">
      <t>ショ</t>
    </rPh>
    <phoneticPr fontId="5"/>
  </si>
  <si>
    <t>出版者版</t>
    <rPh sb="0" eb="3">
      <t>シュッパンシャ</t>
    </rPh>
    <rPh sb="3" eb="4">
      <t>バン</t>
    </rPh>
    <phoneticPr fontId="4"/>
  </si>
  <si>
    <t>※1の場合、選択してください</t>
  </si>
  <si>
    <t>大東文化大学紀要. 人文科学</t>
  </si>
  <si>
    <t>/dc:title#1</t>
  </si>
  <si>
    <t>/dcterms:alternative#1</t>
  </si>
  <si>
    <t>/dcterms:alternative#2</t>
  </si>
  <si>
    <t>/jpcoar:creator#1/jpcoar:creatorName#1</t>
  </si>
  <si>
    <t>/jpcoar:creator#1/jpcoar:creatorName#2</t>
  </si>
  <si>
    <t>/jpcoar:creator#1/jpcoar:creatorName#3</t>
  </si>
  <si>
    <t>/jpcoar:creator#2/jpcoar:creatorName#1</t>
  </si>
  <si>
    <t>/jpcoar:creator#2/jpcoar:creatorName#2</t>
  </si>
  <si>
    <t>/jpcoar:creator#2/jpcoar:creatorName#3</t>
  </si>
  <si>
    <t>/jpcoar:subject#1</t>
  </si>
  <si>
    <t>/jpcoar:subject#2</t>
  </si>
  <si>
    <t>/jpcoar:subject#3</t>
  </si>
  <si>
    <t>/jpcoar:subject#4</t>
  </si>
  <si>
    <t>/jpcoar:subject#5</t>
  </si>
  <si>
    <t>/dc:publisher#1</t>
  </si>
  <si>
    <t>/datacite:date#1</t>
  </si>
  <si>
    <t>/dc:language#1</t>
  </si>
  <si>
    <t>/dc:type#1</t>
  </si>
  <si>
    <t>/jpcoar:sourceIdentifier#2</t>
  </si>
  <si>
    <t>/jpcoar:sourceIdentifier#2@identifierType</t>
  </si>
  <si>
    <t>/jpcoar:sourceIdentifier#1</t>
  </si>
  <si>
    <t>/jpcoar:sourceIdentifier#1@identifierType</t>
  </si>
  <si>
    <t>/jpcoar:sourceTitle#1</t>
  </si>
  <si>
    <t>/jpcoar:volume#1</t>
  </si>
  <si>
    <t>/jpcoar:issue#1</t>
  </si>
  <si>
    <t>/jpcoar:pageStart#1</t>
  </si>
  <si>
    <t>/jpcoar:pageEnd#1</t>
  </si>
  <si>
    <t>/dcndl:dissertationNumber#1</t>
  </si>
  <si>
    <t>/dcndl:degreeName#1</t>
  </si>
  <si>
    <t>/dcndl:dateGranted#1</t>
  </si>
  <si>
    <t>/jpcoar:degreeGrantor#1</t>
  </si>
  <si>
    <t>/jpcoar:degreeGrantor#1/jpcoar:nameIdentifier#1</t>
  </si>
  <si>
    <t>/jpcoar:degreeGrantor#1/jpcoar:degreeGrantorName#1</t>
  </si>
  <si>
    <t>/jpcoar:creator#1</t>
  </si>
  <si>
    <t>/jpcoar:creator#2</t>
  </si>
  <si>
    <t>/jpcoar:creator#3</t>
  </si>
  <si>
    <t>/jpcoar:creator#4</t>
  </si>
  <si>
    <t>/jpcoar:creator#5</t>
  </si>
  <si>
    <t>/jpcoar:creator#6</t>
  </si>
  <si>
    <t>/jpcoar:creator#7</t>
  </si>
  <si>
    <t>/jpcoar:creator#8</t>
  </si>
  <si>
    <t>/jpcoar:creator#9</t>
  </si>
  <si>
    <t>/jpcoar:creator#10</t>
  </si>
  <si>
    <t>/jpcoar:creator#3/jpcoar:creatorName#1</t>
  </si>
  <si>
    <t>/jpcoar:creator#3/jpcoar:creatorName#2</t>
  </si>
  <si>
    <t>/jpcoar:creator#3/jpcoar:creatorName#3</t>
  </si>
  <si>
    <t>/jpcoar:creator#4/jpcoar:creatorName#1</t>
  </si>
  <si>
    <t>/jpcoar:creator#4/jpcoar:creatorName#2</t>
  </si>
  <si>
    <t>/jpcoar:creator#4/jpcoar:creatorName#3</t>
  </si>
  <si>
    <t>/jpcoar:creator#5/jpcoar:creatorName#1</t>
  </si>
  <si>
    <t>/jpcoar:creator#5/jpcoar:creatorName#2</t>
  </si>
  <si>
    <t>/jpcoar:creator#5/jpcoar:creatorName#3</t>
  </si>
  <si>
    <t>/jpcoar:creator#6/jpcoar:creatorName#1</t>
  </si>
  <si>
    <t>/jpcoar:creator#6/jpcoar:creatorName#2</t>
  </si>
  <si>
    <t>/jpcoar:creator#6/jpcoar:creatorName#3</t>
  </si>
  <si>
    <t>/jpcoar:creator#7/jpcoar:creatorName#1</t>
  </si>
  <si>
    <t>/jpcoar:creator#7/jpcoar:creatorName#2</t>
  </si>
  <si>
    <t>/jpcoar:creator#7/jpcoar:creatorName#3</t>
  </si>
  <si>
    <t>/jpcoar:creator#8/jpcoar:creatorName#1</t>
  </si>
  <si>
    <t>/jpcoar:creator#8/jpcoar:creatorName#2</t>
  </si>
  <si>
    <t>/jpcoar:creator#8/jpcoar:creatorName#3</t>
  </si>
  <si>
    <t>/jpcoar:creator#9/jpcoar:creatorName#1</t>
  </si>
  <si>
    <t>/jpcoar:creator#9/jpcoar:creatorName#2</t>
  </si>
  <si>
    <t>/jpcoar:creator#9/jpcoar:creatorName#3</t>
  </si>
  <si>
    <t>/jpcoar:creator#10/jpcoar:creatorName#1</t>
  </si>
  <si>
    <t>/jpcoar:creator#10/jpcoar:creatorName#2</t>
  </si>
  <si>
    <t>/jpcoar:creator#10/jpcoar:creatorName#3</t>
  </si>
  <si>
    <t>/datacite:description#1</t>
  </si>
  <si>
    <t>/dc:publisher#2</t>
  </si>
  <si>
    <t>/dc:publisher#3</t>
  </si>
  <si>
    <t>/textversion#1</t>
  </si>
  <si>
    <t>/dc:title#1</t>
    <phoneticPr fontId="33"/>
  </si>
  <si>
    <t>/dcterms:alternative#1</t>
    <phoneticPr fontId="33"/>
  </si>
  <si>
    <t>/dcterms:alternative#2</t>
    <phoneticPr fontId="33"/>
  </si>
  <si>
    <t>/jpcoar:creator#1</t>
    <phoneticPr fontId="33"/>
  </si>
  <si>
    <t>/jpcoar:creator#2</t>
    <phoneticPr fontId="33"/>
  </si>
  <si>
    <t>/jpcoar:creator#3</t>
    <phoneticPr fontId="33"/>
  </si>
  <si>
    <t>/jpcoar:creator#4</t>
    <phoneticPr fontId="33"/>
  </si>
  <si>
    <t>/jpcoar:creator#5</t>
    <phoneticPr fontId="33"/>
  </si>
  <si>
    <t>/jpcoar:creator#6</t>
    <phoneticPr fontId="33"/>
  </si>
  <si>
    <t>/jpcoar:creator#7</t>
    <phoneticPr fontId="33"/>
  </si>
  <si>
    <t>/jpcoar:creator#8</t>
    <phoneticPr fontId="33"/>
  </si>
  <si>
    <t>/jpcoar:creator#9</t>
    <phoneticPr fontId="33"/>
  </si>
  <si>
    <t>/jpcoar:creator#10</t>
    <phoneticPr fontId="33"/>
  </si>
  <si>
    <t>/jpcoar:subject#1</t>
    <phoneticPr fontId="33"/>
  </si>
  <si>
    <t>/jpcoar:subject#2</t>
    <phoneticPr fontId="33"/>
  </si>
  <si>
    <t>/jpcoar:subject#3</t>
    <phoneticPr fontId="33"/>
  </si>
  <si>
    <t>/jpcoar:subject#4</t>
    <phoneticPr fontId="33"/>
  </si>
  <si>
    <t>/jpcoar:subject#5</t>
    <phoneticPr fontId="33"/>
  </si>
  <si>
    <t>/datacite:description#1</t>
    <phoneticPr fontId="33"/>
  </si>
  <si>
    <t>/dc:publisher#1</t>
    <phoneticPr fontId="33"/>
  </si>
  <si>
    <t>/dc:publisher#2</t>
    <phoneticPr fontId="33"/>
  </si>
  <si>
    <t>/dc:publisher#3</t>
    <phoneticPr fontId="33"/>
  </si>
  <si>
    <t>/datacite:date#1</t>
    <phoneticPr fontId="33"/>
  </si>
  <si>
    <t>/dc:language#1</t>
    <phoneticPr fontId="33"/>
  </si>
  <si>
    <t>/dc:type#1</t>
    <phoneticPr fontId="33"/>
  </si>
  <si>
    <t>/jpcoar:sourceIdentifier#1</t>
    <phoneticPr fontId="33"/>
  </si>
  <si>
    <t>/jpcoar:sourceIdentifier#1@identifierType</t>
    <phoneticPr fontId="33"/>
  </si>
  <si>
    <t>/jpcoar:sourceIdentifier#2</t>
    <phoneticPr fontId="33"/>
  </si>
  <si>
    <t>/jpcoar:sourceIdentifier#2@identifierType</t>
    <phoneticPr fontId="33"/>
  </si>
  <si>
    <t>/jpcoar:sourceTitle#1</t>
    <phoneticPr fontId="33"/>
  </si>
  <si>
    <t>/jpcoar:volume#1</t>
    <phoneticPr fontId="33"/>
  </si>
  <si>
    <t>/jpcoar:issue#1</t>
    <phoneticPr fontId="33"/>
  </si>
  <si>
    <t>/jpcoar:pageStart#1</t>
    <phoneticPr fontId="33"/>
  </si>
  <si>
    <t>/jpcoar:pageEnd#1</t>
    <phoneticPr fontId="33"/>
  </si>
  <si>
    <t>/dcndl:dissertationNumber#1</t>
    <phoneticPr fontId="33"/>
  </si>
  <si>
    <t>/dcndl:degreeName#1</t>
    <phoneticPr fontId="33"/>
  </si>
  <si>
    <t>/dcndl:dateGranted#1</t>
    <phoneticPr fontId="33"/>
  </si>
  <si>
    <t>/jpcoar:degreeGrantor#1</t>
    <phoneticPr fontId="33"/>
  </si>
  <si>
    <t>/jpcoar:degreeGrantor#1/jpcoar:nameIdentifier#1</t>
    <phoneticPr fontId="33"/>
  </si>
  <si>
    <t>/jpcoar:degreeGrantor#1/jpcoar:degreeGrantorName#1</t>
    <phoneticPr fontId="33"/>
  </si>
  <si>
    <t>/textversion#1</t>
    <phoneticPr fontId="33"/>
  </si>
  <si>
    <t>Title#1</t>
    <phoneticPr fontId="33"/>
  </si>
  <si>
    <t>Title.Transcription#1</t>
    <phoneticPr fontId="33"/>
  </si>
  <si>
    <t>Title.Alternative#1</t>
    <phoneticPr fontId="33"/>
  </si>
  <si>
    <t>Subject#1</t>
    <phoneticPr fontId="33"/>
  </si>
  <si>
    <t>Subject#2</t>
    <phoneticPr fontId="33"/>
  </si>
  <si>
    <t>Subject#3</t>
    <phoneticPr fontId="33"/>
  </si>
  <si>
    <t>Subject#4</t>
    <phoneticPr fontId="33"/>
  </si>
  <si>
    <t>Subject#5</t>
    <phoneticPr fontId="33"/>
  </si>
  <si>
    <t>Description#1</t>
    <phoneticPr fontId="33"/>
  </si>
  <si>
    <t>Publisher#1</t>
    <phoneticPr fontId="33"/>
  </si>
  <si>
    <t>Publisher.Transcription#1</t>
    <phoneticPr fontId="33"/>
  </si>
  <si>
    <t>Publisher.Alternative#1</t>
    <phoneticPr fontId="33"/>
  </si>
  <si>
    <t>Identifier.dateofissued#1</t>
    <phoneticPr fontId="33"/>
  </si>
  <si>
    <t>Language.ISO639-2#1</t>
    <phoneticPr fontId="33"/>
  </si>
  <si>
    <t>Type.NII#1</t>
    <phoneticPr fontId="33"/>
  </si>
  <si>
    <t>Identifier.NCID#1</t>
    <phoneticPr fontId="33"/>
  </si>
  <si>
    <t>Identifier.ISSN#1</t>
    <phoneticPr fontId="33"/>
  </si>
  <si>
    <t>Identifier.jtitle#1</t>
    <phoneticPr fontId="33"/>
  </si>
  <si>
    <t>Identifier.volume#1</t>
    <phoneticPr fontId="33"/>
  </si>
  <si>
    <t>Identifier.issue#1</t>
    <phoneticPr fontId="33"/>
  </si>
  <si>
    <t>Identifier.spage#1</t>
    <phoneticPr fontId="33"/>
  </si>
  <si>
    <t>Identifier.epage#1</t>
    <phoneticPr fontId="33"/>
  </si>
  <si>
    <t>grantid#1</t>
    <phoneticPr fontId="33"/>
  </si>
  <si>
    <t>degreename#1</t>
    <phoneticPr fontId="33"/>
  </si>
  <si>
    <t>dateofgranted#1</t>
    <phoneticPr fontId="33"/>
  </si>
  <si>
    <t>grantor#1</t>
    <phoneticPr fontId="33"/>
  </si>
  <si>
    <t>textversion#1</t>
    <phoneticPr fontId="33"/>
  </si>
  <si>
    <t>メタV7</t>
    <phoneticPr fontId="33"/>
  </si>
  <si>
    <t>メタV5</t>
    <phoneticPr fontId="33"/>
  </si>
  <si>
    <t>韓国語</t>
    <rPh sb="0" eb="3">
      <t>カンコクゴ</t>
    </rPh>
    <phoneticPr fontId="36"/>
  </si>
  <si>
    <t>eng</t>
    <phoneticPr fontId="4"/>
  </si>
  <si>
    <t>jpn</t>
    <phoneticPr fontId="4"/>
  </si>
  <si>
    <t>/jpcoar:creator#1/jpcoar:creatorName#2@xml:lang</t>
    <phoneticPr fontId="33"/>
  </si>
  <si>
    <t>/jpcoar:creator#2/jpcoar:creatorName#2@xml:lang</t>
  </si>
  <si>
    <t>/jpcoar:creator#2/jpcoar:creatorName#2@xml:lang</t>
    <phoneticPr fontId="33"/>
  </si>
  <si>
    <t>/jpcoar:creator#3/jpcoar:creatorName#2@xml:lang</t>
  </si>
  <si>
    <t>/jpcoar:creator#3/jpcoar:creatorName#2@xml:lang</t>
    <phoneticPr fontId="33"/>
  </si>
  <si>
    <t>/jpcoar:creator#4/jpcoar:creatorName#2@xml:lang</t>
  </si>
  <si>
    <t>/jpcoar:creator#4/jpcoar:creatorName#2@xml:lang</t>
    <phoneticPr fontId="33"/>
  </si>
  <si>
    <t>/jpcoar:creator#5/jpcoar:creatorName#2@xml:lang</t>
  </si>
  <si>
    <t>/jpcoar:creator#5/jpcoar:creatorName#2@xml:lang</t>
    <phoneticPr fontId="33"/>
  </si>
  <si>
    <t>/jpcoar:creator#6/jpcoar:creatorName#2@xml:lang</t>
  </si>
  <si>
    <t>/jpcoar:creator#6/jpcoar:creatorName#2@xml:lang</t>
    <phoneticPr fontId="33"/>
  </si>
  <si>
    <t>/jpcoar:creator#7/jpcoar:creatorName#2@xml:lang</t>
  </si>
  <si>
    <t>/jpcoar:creator#7/jpcoar:creatorName#2@xml:lang</t>
    <phoneticPr fontId="33"/>
  </si>
  <si>
    <t>/jpcoar:creator#8/jpcoar:creatorName#2@xml:lang</t>
  </si>
  <si>
    <t>/jpcoar:creator#8/jpcoar:creatorName#2@xml:lang</t>
    <phoneticPr fontId="33"/>
  </si>
  <si>
    <t>/jpcoar:creator#9/jpcoar:creatorName#2@xml:lang</t>
  </si>
  <si>
    <t>/jpcoar:creator#9/jpcoar:creatorName#2@xml:lang</t>
    <phoneticPr fontId="33"/>
  </si>
  <si>
    <t>/jpcoar:creator#10/jpcoar:creatorName#2@xml:lang</t>
  </si>
  <si>
    <t>/jpcoar:creator#10/jpcoar:creatorName#2@xml:lang</t>
    <phoneticPr fontId="33"/>
  </si>
  <si>
    <t>/jpcoar:creator#1/jpcoar:creatorName#2@xml:lang</t>
  </si>
  <si>
    <t>zho</t>
    <phoneticPr fontId="4"/>
  </si>
  <si>
    <t>kor</t>
    <phoneticPr fontId="36"/>
  </si>
  <si>
    <t>モクジ</t>
    <phoneticPr fontId="4"/>
  </si>
  <si>
    <t>掲載誌名（/jpcoar:sourceTitle#1）</t>
  </si>
  <si>
    <t>NCID（/jpcoar:sourceIdentifier#1）</t>
  </si>
  <si>
    <t>ISSN（/jpcoar:sourceIdentifier#2）</t>
  </si>
  <si>
    <t>出版者（日本語）（/dc:publisher#1）</t>
    <rPh sb="0" eb="3">
      <t>シュッパンシャ</t>
    </rPh>
    <rPh sb="4" eb="7">
      <t>ニホンゴ</t>
    </rPh>
    <phoneticPr fontId="2"/>
  </si>
  <si>
    <t>出版者（カナ）（/dc:publisher#2）</t>
    <rPh sb="0" eb="3">
      <t>シュッパンシャ</t>
    </rPh>
    <phoneticPr fontId="2"/>
  </si>
  <si>
    <t>出版者（英語）（/dc:publisher#3）</t>
    <rPh sb="0" eb="3">
      <t>シュッパンシャ</t>
    </rPh>
    <rPh sb="4" eb="6">
      <t>エイゴ</t>
    </rPh>
    <phoneticPr fontId="2"/>
  </si>
  <si>
    <t>Discussion paper series.</t>
  </si>
  <si>
    <t>Paulownia Review</t>
  </si>
  <si>
    <t>Research papers E</t>
  </si>
  <si>
    <t>INSTITUTE OF BUSINESS RESEARCH DAITO BUNKA UNIVERSITY</t>
  </si>
  <si>
    <t>Research papers J</t>
  </si>
  <si>
    <t>外国語学研究</t>
  </si>
  <si>
    <t>教育学研究紀要</t>
  </si>
  <si>
    <t>教職課程センター紀要</t>
  </si>
  <si>
    <t>AA12781255</t>
  </si>
  <si>
    <t>24324140</t>
  </si>
  <si>
    <t>大東文化大学教職課程センター</t>
  </si>
  <si>
    <t>ダイトウ ブンカ ダイガク キョウショク カテイ センター</t>
  </si>
  <si>
    <t>Center for Teacher Development and Educational Research Daito Bunka University</t>
  </si>
  <si>
    <t>経営論集 = Management journal</t>
  </si>
  <si>
    <t>AA11522987</t>
  </si>
  <si>
    <t>経研論集</t>
  </si>
  <si>
    <t>AN10062635</t>
  </si>
  <si>
    <t>GRADUATE SCHOOL OF ECONOMICS GRADUATE SCHOOL PF BUSINESS ADMINISTRATION DAITO BUNKA UNIVERSITY</t>
  </si>
  <si>
    <t>経済研究</t>
  </si>
  <si>
    <t>経済論集</t>
  </si>
  <si>
    <t>語学教育フォーラム</t>
  </si>
  <si>
    <t>語学教育研究論叢</t>
  </si>
  <si>
    <t>国際比較政治研究</t>
  </si>
  <si>
    <t>社会学研究所紀要</t>
  </si>
  <si>
    <t>24353833</t>
  </si>
  <si>
    <t>DAITO BUNKA UNIVERSITY INSTITUTE OF SOCIOLOGICAL RESEARCH</t>
  </si>
  <si>
    <t>書道学論集</t>
  </si>
  <si>
    <t>人文科学</t>
  </si>
  <si>
    <t>卒業研究集録. 書道学科</t>
  </si>
  <si>
    <t>AA12351052</t>
  </si>
  <si>
    <t>大東文化大学書道学科『卒業研究集録』編集委員会</t>
  </si>
  <si>
    <t>ダイトウ ブンカ ダイガク ショドウ ガッカ ソツギョウ ケンキュウ シュウロク ヘンシュウ イインカイ</t>
  </si>
  <si>
    <t>大東アジア学論集</t>
  </si>
  <si>
    <t>大東史学</t>
  </si>
  <si>
    <t>The Society of History and Culture Department of History and Culture, Faculty of Literature</t>
  </si>
  <si>
    <t>大東書学 : 大東文化大学書道学会誌</t>
  </si>
  <si>
    <t>大東文化大学書道学会</t>
  </si>
  <si>
    <t>ダイトウ ブンカ ダイガク ショドウ ガッカイ</t>
  </si>
  <si>
    <t>大東書道研究</t>
  </si>
  <si>
    <t>大東文化大学英米文学論叢 = Daito Bunka review</t>
  </si>
  <si>
    <t>大東文化大学漢学会誌</t>
  </si>
  <si>
    <t>大東文化大学看護学ジャーナル</t>
  </si>
  <si>
    <t>AA12859363</t>
  </si>
  <si>
    <t>24345822</t>
  </si>
  <si>
    <t>大東文化大学紀要. 自然科学</t>
  </si>
  <si>
    <t>大東文化大学紀要編集委員会</t>
    <rPh sb="0" eb="6">
      <t>ダイトウブンカダイガク</t>
    </rPh>
    <rPh sb="6" eb="8">
      <t>キヨウ</t>
    </rPh>
    <rPh sb="8" eb="10">
      <t>ヘンシュウ</t>
    </rPh>
    <rPh sb="10" eb="13">
      <t>イインカイ</t>
    </rPh>
    <phoneticPr fontId="7"/>
  </si>
  <si>
    <t>大東文化大学紀要. 社会科学</t>
  </si>
  <si>
    <t>大東文化大学紀要編集委員会</t>
    <rPh sb="0" eb="6">
      <t>ダイトウブンカダイガク</t>
    </rPh>
    <rPh sb="6" eb="8">
      <t>キヨウ</t>
    </rPh>
    <rPh sb="8" eb="13">
      <t>ヘンシュウイインカイ</t>
    </rPh>
    <phoneticPr fontId="7"/>
  </si>
  <si>
    <t>大東文化大学紀要編集委員会</t>
    <rPh sb="0" eb="13">
      <t>ダイトウブンカダイガクキヨウヘンシュウイインカイ</t>
    </rPh>
    <phoneticPr fontId="7"/>
  </si>
  <si>
    <t>大東文化大学史研究紀要</t>
  </si>
  <si>
    <t>24331678</t>
  </si>
  <si>
    <t>大東文化大学法学研究所報</t>
  </si>
  <si>
    <t>大東文化大学法学研究所報. 別冊</t>
  </si>
  <si>
    <t>大東文化大學中國學論集</t>
  </si>
  <si>
    <t>AN10418201</t>
  </si>
  <si>
    <t>13405322</t>
  </si>
  <si>
    <t>The postgraduate course of Chinese Classics Daito Bunka University</t>
  </si>
  <si>
    <t>大東文化歴史資料館だより</t>
  </si>
  <si>
    <t>AA12404181</t>
  </si>
  <si>
    <t>大東文化歴史資料館（大東アーカイブス）</t>
    <rPh sb="10" eb="12">
      <t>ダイトウ</t>
    </rPh>
    <phoneticPr fontId="7"/>
  </si>
  <si>
    <t>大東法学</t>
  </si>
  <si>
    <t>大東法政論集</t>
  </si>
  <si>
    <t>中国言語文化学研究</t>
  </si>
  <si>
    <t>AA12709112</t>
  </si>
  <si>
    <t>21869146</t>
  </si>
  <si>
    <t>大東文化大学大学院外国語学研究科中国言語文化学専攻</t>
  </si>
  <si>
    <t>ダイトウ ブンカ ダイガク ダイガクイン ガイコクゴガク ケンキュウカ チュウゴク ゲンゴ ブンカガク センコウ</t>
  </si>
  <si>
    <t>東洋研究</t>
  </si>
  <si>
    <t>AN00169938</t>
  </si>
  <si>
    <t>02880202</t>
  </si>
  <si>
    <t>大東文化大学東洋研究所</t>
    <rPh sb="0" eb="2">
      <t>ダイトウ</t>
    </rPh>
    <rPh sb="2" eb="4">
      <t>ブンカ</t>
    </rPh>
    <rPh sb="4" eb="6">
      <t>ダイガク</t>
    </rPh>
    <rPh sb="6" eb="8">
      <t>トウヨウ</t>
    </rPh>
    <rPh sb="8" eb="10">
      <t>ケンキュウ</t>
    </rPh>
    <rPh sb="10" eb="11">
      <t>ショ</t>
    </rPh>
    <phoneticPr fontId="2"/>
  </si>
  <si>
    <t>ダイトウ ブンカ ダイガク トウヨウ ケンキュウジョ</t>
  </si>
  <si>
    <t>The Institute for Oriental Studies of Daito Bunka University</t>
  </si>
  <si>
    <t>日本文学研究</t>
  </si>
  <si>
    <t>日本文学論集</t>
  </si>
  <si>
    <t>AN00197354</t>
  </si>
  <si>
    <t>03858731</t>
  </si>
  <si>
    <t>文学研究科書道学専攻修士論文・修了作品博士論文研究集録</t>
  </si>
  <si>
    <t>AA12685105</t>
  </si>
  <si>
    <t>教育学会誌</t>
    <rPh sb="0" eb="2">
      <t>キョウイク</t>
    </rPh>
    <rPh sb="2" eb="4">
      <t>ガッカイ</t>
    </rPh>
    <rPh sb="4" eb="5">
      <t>シ</t>
    </rPh>
    <phoneticPr fontId="2"/>
  </si>
  <si>
    <t>AA12658383</t>
  </si>
  <si>
    <t>21860408</t>
  </si>
  <si>
    <t>大東文化大学経済研究所報</t>
  </si>
  <si>
    <t>大東文化大学図書館長　殿</t>
    <rPh sb="0" eb="6">
      <t>ダイトウブンカダイガク</t>
    </rPh>
    <rPh sb="6" eb="9">
      <t>トショカン</t>
    </rPh>
    <rPh sb="9" eb="10">
      <t>チョウ</t>
    </rPh>
    <rPh sb="11" eb="12">
      <t>ドノ</t>
    </rPh>
    <phoneticPr fontId="4"/>
  </si>
  <si>
    <t>　申請者以外の著作権者（学会・出版者等）</t>
    <rPh sb="1" eb="4">
      <t>シンセイシャ</t>
    </rPh>
    <rPh sb="17" eb="18">
      <t>シャ</t>
    </rPh>
    <phoneticPr fontId="4"/>
  </si>
  <si>
    <r>
      <t>共著者#2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</si>
  <si>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共著者#2
フリガナ</t>
    </r>
    <r>
      <rPr>
        <sz val="11"/>
        <color indexed="8"/>
        <rFont val="ＭＳ Ｐゴシック"/>
        <family val="3"/>
        <charset val="128"/>
      </rPr>
      <t/>
    </r>
  </si>
  <si>
    <r>
      <t>共著者#2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</si>
  <si>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共著者#3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</si>
  <si>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共著者#3
フリガナ</t>
    </r>
    <r>
      <rPr>
        <sz val="11"/>
        <color indexed="8"/>
        <rFont val="ＭＳ Ｐゴシック"/>
        <family val="3"/>
        <charset val="128"/>
      </rPr>
      <t/>
    </r>
  </si>
  <si>
    <r>
      <t>共著者#3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</si>
  <si>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共著者#4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</si>
  <si>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共著者#4
フリガナ</t>
    </r>
    <r>
      <rPr>
        <sz val="11"/>
        <color indexed="8"/>
        <rFont val="ＭＳ Ｐゴシック"/>
        <family val="3"/>
        <charset val="128"/>
      </rPr>
      <t/>
    </r>
  </si>
  <si>
    <r>
      <t>共著者#4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</si>
  <si>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共著者#5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</si>
  <si>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共著者#5
フリガナ</t>
    </r>
    <r>
      <rPr>
        <sz val="11"/>
        <color indexed="8"/>
        <rFont val="ＭＳ Ｐゴシック"/>
        <family val="3"/>
        <charset val="128"/>
      </rPr>
      <t/>
    </r>
  </si>
  <si>
    <r>
      <t>共著者#5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</si>
  <si>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共著者#6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</si>
  <si>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共著者#6
フリガナ</t>
    </r>
    <r>
      <rPr>
        <sz val="11"/>
        <color indexed="8"/>
        <rFont val="ＭＳ Ｐゴシック"/>
        <family val="3"/>
        <charset val="128"/>
      </rPr>
      <t/>
    </r>
  </si>
  <si>
    <r>
      <t>共著者#6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</si>
  <si>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共著者#7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</si>
  <si>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共著者#7
フリガナ</t>
    </r>
    <r>
      <rPr>
        <sz val="11"/>
        <color indexed="8"/>
        <rFont val="ＭＳ Ｐゴシック"/>
        <family val="3"/>
        <charset val="128"/>
      </rPr>
      <t/>
    </r>
  </si>
  <si>
    <r>
      <t>共著者#7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</si>
  <si>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共著者#8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</si>
  <si>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共著者#8
フリガナ</t>
    </r>
    <r>
      <rPr>
        <sz val="11"/>
        <color indexed="8"/>
        <rFont val="ＭＳ Ｐゴシック"/>
        <family val="3"/>
        <charset val="128"/>
      </rPr>
      <t/>
    </r>
  </si>
  <si>
    <r>
      <t>共著者#8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</si>
  <si>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共著者#9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6" eb="8">
      <t>シメイ</t>
    </rPh>
    <phoneticPr fontId="5"/>
  </si>
  <si>
    <r>
      <t>共著者#9
フリガナ</t>
    </r>
    <r>
      <rPr>
        <sz val="11"/>
        <color indexed="8"/>
        <rFont val="ＭＳ Ｐゴシック"/>
        <family val="3"/>
        <charset val="128"/>
      </rPr>
      <t/>
    </r>
  </si>
  <si>
    <r>
      <t>共著者#9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9" eb="10">
      <t>ジ</t>
    </rPh>
    <rPh sb="10" eb="11">
      <t>ケイ</t>
    </rPh>
    <phoneticPr fontId="5"/>
  </si>
  <si>
    <r>
      <t>共著者#10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</si>
  <si>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共著者#10
フリガナ</t>
    </r>
    <r>
      <rPr>
        <sz val="11"/>
        <color indexed="8"/>
        <rFont val="ＭＳ Ｐゴシック"/>
        <family val="3"/>
        <charset val="128"/>
      </rPr>
      <t/>
    </r>
  </si>
  <si>
    <r>
      <t>共著者#10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</si>
  <si>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共著者#11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</si>
  <si>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共著者#11
フリガナ</t>
    </r>
    <r>
      <rPr>
        <sz val="11"/>
        <color indexed="8"/>
        <rFont val="ＭＳ Ｐゴシック"/>
        <family val="3"/>
        <charset val="128"/>
      </rPr>
      <t/>
    </r>
  </si>
  <si>
    <r>
      <t>共著者#11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</si>
  <si>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共著者#12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</si>
  <si>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共著者#12
フリガナ</t>
    </r>
    <r>
      <rPr>
        <sz val="11"/>
        <color indexed="8"/>
        <rFont val="ＭＳ Ｐゴシック"/>
        <family val="3"/>
        <charset val="128"/>
      </rPr>
      <t/>
    </r>
  </si>
  <si>
    <r>
      <t>共著者#12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</si>
  <si>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共著者#13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</si>
  <si>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共著者#13
フリガナ</t>
    </r>
    <r>
      <rPr>
        <sz val="11"/>
        <color indexed="8"/>
        <rFont val="ＭＳ Ｐゴシック"/>
        <family val="3"/>
        <charset val="128"/>
      </rPr>
      <t/>
    </r>
  </si>
  <si>
    <r>
      <t>共著者#13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</si>
  <si>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共著者#14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</si>
  <si>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共著者#14
フリガナ</t>
    </r>
    <r>
      <rPr>
        <sz val="11"/>
        <color indexed="8"/>
        <rFont val="ＭＳ Ｐゴシック"/>
        <family val="3"/>
        <charset val="128"/>
      </rPr>
      <t/>
    </r>
  </si>
  <si>
    <r>
      <t>共著者#14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</si>
  <si>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共著者#15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</si>
  <si>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共著者#15
フリガナ</t>
    </r>
    <r>
      <rPr>
        <sz val="11"/>
        <color indexed="8"/>
        <rFont val="ＭＳ Ｐゴシック"/>
        <family val="3"/>
        <charset val="128"/>
      </rPr>
      <t/>
    </r>
  </si>
  <si>
    <r>
      <t>共著者#15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</si>
  <si>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共著者#16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</si>
  <si>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共著者#16
フリガナ</t>
    </r>
    <r>
      <rPr>
        <sz val="11"/>
        <color indexed="8"/>
        <rFont val="ＭＳ Ｐゴシック"/>
        <family val="3"/>
        <charset val="128"/>
      </rPr>
      <t/>
    </r>
  </si>
  <si>
    <r>
      <t>共著者#16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</si>
  <si>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共著者#17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</si>
  <si>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共著者#17
フリガナ</t>
    </r>
    <r>
      <rPr>
        <sz val="11"/>
        <color indexed="8"/>
        <rFont val="ＭＳ Ｐゴシック"/>
        <family val="3"/>
        <charset val="128"/>
      </rPr>
      <t/>
    </r>
  </si>
  <si>
    <r>
      <t>共著者#17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</si>
  <si>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共著者#18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</si>
  <si>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共著者#18
フリガナ</t>
    </r>
    <r>
      <rPr>
        <sz val="11"/>
        <color indexed="8"/>
        <rFont val="ＭＳ Ｐゴシック"/>
        <family val="3"/>
        <charset val="128"/>
      </rPr>
      <t/>
    </r>
  </si>
  <si>
    <r>
      <t>共著者#18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</si>
  <si>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共著者#19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</si>
  <si>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共著者#19
フリガナ</t>
    </r>
    <r>
      <rPr>
        <sz val="11"/>
        <color indexed="8"/>
        <rFont val="ＭＳ Ｐゴシック"/>
        <family val="3"/>
        <charset val="128"/>
      </rPr>
      <t/>
    </r>
  </si>
  <si>
    <r>
      <t>共著者#19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</si>
  <si>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共著者#20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</si>
  <si>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共著者#20
フリガナ</t>
    </r>
    <r>
      <rPr>
        <sz val="11"/>
        <color indexed="8"/>
        <rFont val="ＭＳ Ｐゴシック"/>
        <family val="3"/>
        <charset val="128"/>
      </rPr>
      <t/>
    </r>
  </si>
  <si>
    <r>
      <t>共著者#20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</si>
  <si>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共著者#21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</si>
  <si>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共著者#21
フリガナ</t>
    </r>
    <r>
      <rPr>
        <sz val="11"/>
        <color indexed="8"/>
        <rFont val="ＭＳ Ｐゴシック"/>
        <family val="3"/>
        <charset val="128"/>
      </rPr>
      <t/>
    </r>
  </si>
  <si>
    <r>
      <t>共著者#21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</si>
  <si>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共著者#22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</si>
  <si>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共著者#22
フリガナ</t>
    </r>
    <r>
      <rPr>
        <sz val="11"/>
        <color indexed="8"/>
        <rFont val="ＭＳ Ｐゴシック"/>
        <family val="3"/>
        <charset val="128"/>
      </rPr>
      <t/>
    </r>
  </si>
  <si>
    <r>
      <t>共著者#22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</si>
  <si>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共著者#23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</si>
  <si>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共著者#23
フリガナ</t>
    </r>
    <r>
      <rPr>
        <sz val="11"/>
        <color indexed="8"/>
        <rFont val="ＭＳ Ｐゴシック"/>
        <family val="3"/>
        <charset val="128"/>
      </rPr>
      <t/>
    </r>
  </si>
  <si>
    <r>
      <t>共著者#23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</si>
  <si>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共著者#24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</si>
  <si>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共著者#24
フリガナ</t>
    </r>
    <r>
      <rPr>
        <sz val="11"/>
        <color indexed="8"/>
        <rFont val="ＭＳ Ｐゴシック"/>
        <family val="3"/>
        <charset val="128"/>
      </rPr>
      <t/>
    </r>
  </si>
  <si>
    <r>
      <t>共著者#24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</si>
  <si>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共著者#25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</si>
  <si>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共著者#25
フリガナ</t>
    </r>
    <r>
      <rPr>
        <sz val="11"/>
        <color indexed="8"/>
        <rFont val="ＭＳ Ｐゴシック"/>
        <family val="3"/>
        <charset val="128"/>
      </rPr>
      <t/>
    </r>
  </si>
  <si>
    <r>
      <t>共著者#25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</si>
  <si>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共著者#26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</si>
  <si>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共著者#26
フリガナ</t>
    </r>
    <r>
      <rPr>
        <sz val="11"/>
        <color indexed="8"/>
        <rFont val="ＭＳ Ｐゴシック"/>
        <family val="3"/>
        <charset val="128"/>
      </rPr>
      <t/>
    </r>
  </si>
  <si>
    <r>
      <t>共著者#26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</si>
  <si>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共著者#27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</si>
  <si>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共著者#27
フリガナ</t>
    </r>
    <r>
      <rPr>
        <sz val="11"/>
        <color indexed="8"/>
        <rFont val="ＭＳ Ｐゴシック"/>
        <family val="3"/>
        <charset val="128"/>
      </rPr>
      <t/>
    </r>
  </si>
  <si>
    <r>
      <t>共著者#27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</si>
  <si>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共著者#28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</si>
  <si>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共著者#28
フリガナ</t>
    </r>
    <r>
      <rPr>
        <sz val="11"/>
        <color indexed="8"/>
        <rFont val="ＭＳ Ｐゴシック"/>
        <family val="3"/>
        <charset val="128"/>
      </rPr>
      <t/>
    </r>
  </si>
  <si>
    <r>
      <t>共著者#28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</si>
  <si>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共著者#29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</si>
  <si>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共著者#29
フリガナ</t>
    </r>
    <r>
      <rPr>
        <sz val="11"/>
        <color indexed="8"/>
        <rFont val="ＭＳ Ｐゴシック"/>
        <family val="3"/>
        <charset val="128"/>
      </rPr>
      <t/>
    </r>
  </si>
  <si>
    <r>
      <t>共著者#29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</si>
  <si>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r>
      <t>共著者#30
氏名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7" eb="9">
      <t>シメイ</t>
    </rPh>
    <phoneticPr fontId="5"/>
  </si>
  <si>
    <r>
      <t>共著者#30
フリガナ</t>
    </r>
    <r>
      <rPr>
        <sz val="11"/>
        <color indexed="8"/>
        <rFont val="ＭＳ Ｐゴシック"/>
        <family val="3"/>
        <charset val="128"/>
      </rPr>
      <t/>
    </r>
  </si>
  <si>
    <r>
      <t>共著者#30
ローマ字形</t>
    </r>
    <r>
      <rPr>
        <sz val="11"/>
        <color indexed="8"/>
        <rFont val="ＭＳ Ｐゴシック"/>
        <family val="3"/>
        <charset val="128"/>
      </rPr>
      <t/>
    </r>
    <rPh sb="0" eb="3">
      <t>キョウチョシャ</t>
    </rPh>
    <rPh sb="10" eb="11">
      <t>ジ</t>
    </rPh>
    <rPh sb="11" eb="12">
      <t>ケイ</t>
    </rPh>
    <phoneticPr fontId="5"/>
  </si>
  <si>
    <t>※共著者がいる場合、共著者#1以降に入力してください。</t>
    <phoneticPr fontId="4"/>
  </si>
  <si>
    <t>※共著者が10人以上の場合は、[＋]を押下してください。</t>
    <phoneticPr fontId="4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</si>
  <si>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記入年月日：</t>
    </r>
    <rPh sb="2" eb="4">
      <t>キニュウ</t>
    </rPh>
    <rPh sb="4" eb="7">
      <t>ネンガッピ</t>
    </rPh>
    <phoneticPr fontId="5"/>
  </si>
  <si>
    <r>
      <rPr>
        <b/>
        <sz val="12"/>
        <color rgb="FFFF0000"/>
        <rFont val="游ゴシック"/>
        <family val="3"/>
        <charset val="128"/>
        <scheme val="minor"/>
      </rPr>
      <t xml:space="preserve">＊ </t>
    </r>
    <r>
      <rPr>
        <sz val="12"/>
        <color theme="1"/>
        <rFont val="游ゴシック"/>
        <family val="3"/>
        <charset val="128"/>
        <scheme val="minor"/>
      </rPr>
      <t>著作権の帰属</t>
    </r>
    <phoneticPr fontId="4"/>
  </si>
  <si>
    <r>
      <rPr>
        <b/>
        <sz val="12"/>
        <color rgb="FFFF0000"/>
        <rFont val="游ゴシック"/>
        <family val="3"/>
        <charset val="128"/>
        <scheme val="minor"/>
      </rPr>
      <t>＊</t>
    </r>
    <r>
      <rPr>
        <sz val="12"/>
        <color theme="1"/>
        <rFont val="游ゴシック"/>
        <family val="3"/>
        <charset val="128"/>
        <scheme val="minor"/>
      </rPr>
      <t xml:space="preserve"> 職員番号
/学籍番号</t>
    </r>
    <rPh sb="2" eb="4">
      <t>ショクイン</t>
    </rPh>
    <rPh sb="4" eb="6">
      <t>バンゴウ</t>
    </rPh>
    <rPh sb="8" eb="12">
      <t>ガクセキバンゴウ</t>
    </rPh>
    <phoneticPr fontId="4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</si>
  <si>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著者</t>
    </r>
    <r>
      <rPr>
        <sz val="12"/>
        <color theme="1"/>
        <rFont val="游ゴシック"/>
        <family val="3"/>
        <charset val="128"/>
        <scheme val="minor"/>
      </rPr>
      <t xml:space="preserve">
（登録申請者）</t>
    </r>
    <rPh sb="2" eb="4">
      <t>チョシャ</t>
    </rPh>
    <rPh sb="6" eb="8">
      <t>トウロク</t>
    </rPh>
    <rPh sb="8" eb="10">
      <t>シンセイ</t>
    </rPh>
    <rPh sb="10" eb="11">
      <t>シャ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</si>
  <si>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フリガナ</t>
    </r>
    <phoneticPr fontId="5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</si>
  <si>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ローマ字形</t>
    </r>
    <rPh sb="5" eb="6">
      <t>ジ</t>
    </rPh>
    <rPh sb="6" eb="7">
      <t>ケイ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</si>
  <si>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タイトル</t>
    </r>
    <r>
      <rPr>
        <sz val="11"/>
        <color indexed="8"/>
        <rFont val="游ゴシック"/>
        <family val="3"/>
        <charset val="128"/>
        <scheme val="minor"/>
      </rPr>
      <t>　　　　　　　　
（論文名・単行書名）</t>
    </r>
    <rPh sb="16" eb="18">
      <t>ロンブン</t>
    </rPh>
    <rPh sb="18" eb="19">
      <t>メイ</t>
    </rPh>
    <rPh sb="20" eb="22">
      <t>タンコウ</t>
    </rPh>
    <rPh sb="22" eb="23">
      <t>ショ</t>
    </rPh>
    <rPh sb="23" eb="24">
      <t>メイ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</si>
  <si>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>タイトルのヨミ　</t>
    </r>
    <r>
      <rPr>
        <sz val="11"/>
        <color indexed="8"/>
        <rFont val="游ゴシック"/>
        <family val="3"/>
        <charset val="128"/>
        <scheme val="minor"/>
      </rPr>
      <t>　　　</t>
    </r>
    <phoneticPr fontId="5"/>
  </si>
  <si>
    <r>
      <t xml:space="preserve">英文タイトル　　  　
</t>
    </r>
    <r>
      <rPr>
        <sz val="11"/>
        <color indexed="8"/>
        <rFont val="游ゴシック"/>
        <family val="3"/>
        <charset val="128"/>
        <scheme val="minor"/>
      </rPr>
      <t>（その他言語）</t>
    </r>
    <rPh sb="0" eb="2">
      <t>エイブン</t>
    </rPh>
    <rPh sb="15" eb="16">
      <t>タ</t>
    </rPh>
    <rPh sb="16" eb="18">
      <t>ゲンゴ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</si>
  <si>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キーワード　　　　　　
（5つ程度）</t>
    </r>
    <rPh sb="17" eb="19">
      <t>テイド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</si>
  <si>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掲載誌名
（掲載図書）</t>
    </r>
    <rPh sb="2" eb="4">
      <t>ケイサイ</t>
    </rPh>
    <rPh sb="4" eb="5">
      <t>シ</t>
    </rPh>
    <rPh sb="5" eb="6">
      <t>メイ</t>
    </rPh>
    <rPh sb="8" eb="10">
      <t>ケイサイ</t>
    </rPh>
    <rPh sb="10" eb="12">
      <t>トショ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</si>
  <si>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巻号</t>
    </r>
    <rPh sb="2" eb="4">
      <t>カンゴウ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</si>
  <si>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掲載ページ</t>
    </r>
    <rPh sb="2" eb="4">
      <t>ケイサイ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</si>
  <si>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刊行年月日</t>
    </r>
    <rPh sb="2" eb="4">
      <t>カンコウ</t>
    </rPh>
    <rPh sb="4" eb="7">
      <t>ネンガッピ</t>
    </rPh>
    <phoneticPr fontId="5"/>
  </si>
  <si>
    <r>
      <rPr>
        <b/>
        <sz val="12"/>
        <color indexed="10"/>
        <rFont val="游ゴシック"/>
        <family val="3"/>
        <charset val="128"/>
        <scheme val="minor"/>
      </rPr>
      <t xml:space="preserve">＊ </t>
    </r>
    <r>
      <rPr>
        <sz val="12"/>
        <color indexed="8"/>
        <rFont val="游ゴシック"/>
        <family val="3"/>
        <charset val="128"/>
        <scheme val="minor"/>
      </rPr>
      <t>言語</t>
    </r>
    <rPh sb="2" eb="4">
      <t>ゲンゴ</t>
    </rPh>
    <phoneticPr fontId="5"/>
  </si>
  <si>
    <t>下記の許諾事項をご確認いただき、ご同意いただける場合は該当事項を選択してください。ご同意いただけない場合、および入力漏れや
許諾漏れがある場合、この申請はお取り扱いできません。</t>
    <rPh sb="0" eb="2">
      <t>カキ</t>
    </rPh>
    <rPh sb="3" eb="5">
      <t>キョダク</t>
    </rPh>
    <rPh sb="5" eb="7">
      <t>ジコウ</t>
    </rPh>
    <rPh sb="9" eb="11">
      <t>カクニン</t>
    </rPh>
    <rPh sb="32" eb="34">
      <t>センタク</t>
    </rPh>
    <rPh sb="42" eb="44">
      <t>ドウイ</t>
    </rPh>
    <rPh sb="50" eb="52">
      <t>バアイ</t>
    </rPh>
    <rPh sb="56" eb="58">
      <t>ニュウリョク</t>
    </rPh>
    <rPh sb="58" eb="59">
      <t>モ</t>
    </rPh>
    <rPh sb="62" eb="64">
      <t>キョダク</t>
    </rPh>
    <rPh sb="64" eb="65">
      <t>モ</t>
    </rPh>
    <rPh sb="69" eb="71">
      <t>バアイ</t>
    </rPh>
    <rPh sb="74" eb="76">
      <t>シンセイ</t>
    </rPh>
    <rPh sb="78" eb="79">
      <t>ト</t>
    </rPh>
    <rPh sb="80" eb="81">
      <t>アツカ</t>
    </rPh>
    <phoneticPr fontId="4"/>
  </si>
  <si>
    <r>
      <rPr>
        <b/>
        <sz val="12"/>
        <color rgb="FFFF0000"/>
        <rFont val="游ゴシック"/>
        <family val="3"/>
        <charset val="128"/>
        <scheme val="minor"/>
      </rPr>
      <t>＊</t>
    </r>
    <r>
      <rPr>
        <sz val="12"/>
        <color theme="1"/>
        <rFont val="游ゴシック"/>
        <family val="3"/>
        <charset val="128"/>
        <scheme val="minor"/>
      </rPr>
      <t xml:space="preserve"> 下記の著作物について著作権処理が完了していますので、私は登録申請者として「大東文化大学機関リポジトリ
運用規程」に同意し、大東文化大学機関リポジトリにおける登録・公開を許諾します。</t>
    </r>
    <rPh sb="28" eb="29">
      <t>ワタシ</t>
    </rPh>
    <rPh sb="30" eb="32">
      <t>トウロク</t>
    </rPh>
    <rPh sb="32" eb="34">
      <t>シンセイ</t>
    </rPh>
    <rPh sb="34" eb="35">
      <t>シャ</t>
    </rPh>
    <rPh sb="55" eb="57">
      <t>キテイ</t>
    </rPh>
    <phoneticPr fontId="4"/>
  </si>
  <si>
    <r>
      <rPr>
        <b/>
        <sz val="12"/>
        <color indexed="10"/>
        <rFont val="游ゴシック"/>
        <family val="3"/>
        <charset val="128"/>
        <scheme val="minor"/>
      </rPr>
      <t>＊</t>
    </r>
    <r>
      <rPr>
        <sz val="12"/>
        <color indexed="8"/>
        <rFont val="游ゴシック"/>
        <family val="3"/>
        <charset val="128"/>
        <scheme val="minor"/>
      </rPr>
      <t xml:space="preserve"> 成果物の種類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（CiNii Research連携有無）</t>
    </r>
    <rPh sb="2" eb="5">
      <t>セイカブツ</t>
    </rPh>
    <rPh sb="6" eb="8">
      <t>シュルイ</t>
    </rPh>
    <rPh sb="24" eb="26">
      <t>レンケイ</t>
    </rPh>
    <rPh sb="26" eb="28">
      <t>ウム</t>
    </rPh>
    <phoneticPr fontId="5"/>
  </si>
  <si>
    <r>
      <t xml:space="preserve">＊ </t>
    </r>
    <r>
      <rPr>
        <sz val="12"/>
        <rFont val="游ゴシック"/>
        <family val="3"/>
        <charset val="128"/>
        <scheme val="minor"/>
      </rPr>
      <t>本文PDFの種類</t>
    </r>
    <rPh sb="2" eb="4">
      <t>ホンブン</t>
    </rPh>
    <rPh sb="8" eb="10">
      <t>シュルイ</t>
    </rPh>
    <phoneticPr fontId="5"/>
  </si>
  <si>
    <t>著者版：紀要等へ投稿した段階のPDF
出版者版：紀要等に掲載された(レイアウト等が整えられた）PDF
不明版：作成段階が不明のPDF</t>
    <rPh sb="2" eb="3">
      <t>ハン</t>
    </rPh>
    <rPh sb="4" eb="6">
      <t>キヨウ</t>
    </rPh>
    <rPh sb="6" eb="7">
      <t>トウ</t>
    </rPh>
    <rPh sb="8" eb="10">
      <t>トウコウ</t>
    </rPh>
    <rPh sb="12" eb="14">
      <t>ダンカイ</t>
    </rPh>
    <rPh sb="22" eb="23">
      <t>ハン</t>
    </rPh>
    <rPh sb="24" eb="26">
      <t>キヨウ</t>
    </rPh>
    <rPh sb="26" eb="27">
      <t>トウ</t>
    </rPh>
    <rPh sb="28" eb="30">
      <t>ケイサイ</t>
    </rPh>
    <rPh sb="39" eb="40">
      <t>トウ</t>
    </rPh>
    <rPh sb="41" eb="42">
      <t>トトノ</t>
    </rPh>
    <rPh sb="53" eb="54">
      <t>ハン</t>
    </rPh>
    <rPh sb="57" eb="59">
      <t>ダンカイ</t>
    </rPh>
    <phoneticPr fontId="4"/>
  </si>
  <si>
    <t>本文の主言語を左欄のリストから選択。</t>
    <rPh sb="3" eb="4">
      <t>シュ</t>
    </rPh>
    <rPh sb="7" eb="8">
      <t>ヒダリ</t>
    </rPh>
    <rPh sb="8" eb="9">
      <t>ラン</t>
    </rPh>
    <phoneticPr fontId="4"/>
  </si>
  <si>
    <t>共著者#1
氏名</t>
    <rPh sb="0" eb="3">
      <t>キョウチョシャ</t>
    </rPh>
    <rPh sb="6" eb="8">
      <t>シメイ</t>
    </rPh>
    <phoneticPr fontId="5"/>
  </si>
  <si>
    <t>共著者#1
フリガナ</t>
    <phoneticPr fontId="5"/>
  </si>
  <si>
    <t>共著者#1
ローマ字形</t>
    <rPh sb="0" eb="3">
      <t>キョウチョシャ</t>
    </rPh>
    <rPh sb="9" eb="10">
      <t>ジ</t>
    </rPh>
    <rPh sb="10" eb="11">
      <t>ケイ</t>
    </rPh>
    <phoneticPr fontId="5"/>
  </si>
  <si>
    <r>
      <rPr>
        <sz val="12"/>
        <rFont val="游ゴシック"/>
        <family val="3"/>
        <charset val="128"/>
        <scheme val="minor"/>
      </rPr>
      <t>※本許諾書はエクセルファイルでdaito-repo@ic.daito.ac.jpへ</t>
    </r>
    <r>
      <rPr>
        <sz val="12"/>
        <color theme="1"/>
        <rFont val="游ゴシック"/>
        <family val="3"/>
        <charset val="128"/>
        <scheme val="minor"/>
      </rPr>
      <t>ご提出ください。</t>
    </r>
    <r>
      <rPr>
        <b/>
        <sz val="12"/>
        <color rgb="FFFF0000"/>
        <rFont val="游ゴシック"/>
        <family val="3"/>
        <charset val="128"/>
        <scheme val="minor"/>
      </rPr>
      <t>＊</t>
    </r>
    <r>
      <rPr>
        <sz val="12"/>
        <color theme="1"/>
        <rFont val="游ゴシック"/>
        <family val="3"/>
        <charset val="128"/>
        <scheme val="minor"/>
      </rPr>
      <t>のある欄は必須項目です。
※大東文化大学機関リポジトリで公開された論文等はIRDB（学術機関リポジトリデータベース）にも提供され、公開されます。
また、学術雑誌論文、学位論文、紀要論文、会議発表論文、一般雑誌記事はCiNii Researchでも公開されます。</t>
    </r>
    <rPh sb="42" eb="44">
      <t>テイシュツ</t>
    </rPh>
    <rPh sb="53" eb="54">
      <t>ラン</t>
    </rPh>
    <rPh sb="55" eb="57">
      <t>ヒッス</t>
    </rPh>
    <rPh sb="57" eb="59">
      <t>コウモク</t>
    </rPh>
    <phoneticPr fontId="5"/>
  </si>
  <si>
    <t>紀要論文 ※CiNii Research連携対象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</si>
</sst>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u/>
      <sz val="9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10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8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b/>
      <sz val="12"/>
      <color indexed="10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325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49" fontId="11" fillId="2" borderId="48" xfId="0" applyNumberFormat="1" applyFont="1" applyFill="1" applyBorder="1">
      <alignment vertical="center"/>
    </xf>
    <xf numFmtId="49" fontId="11" fillId="3" borderId="48" xfId="0" applyNumberFormat="1" applyFont="1" applyFill="1" applyBorder="1" applyAlignment="1">
      <alignment horizontal="left" vertical="center"/>
    </xf>
    <xf numFmtId="49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48" xfId="0" applyFont="1" applyBorder="1" applyAlignment="1">
      <alignment horizontal="left" vertical="center"/>
    </xf>
    <xf numFmtId="49" fontId="11" fillId="0" borderId="48" xfId="0" applyNumberFormat="1" applyFont="1" applyBorder="1">
      <alignment vertical="center"/>
    </xf>
    <xf numFmtId="49" fontId="11" fillId="0" borderId="48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11" fillId="0" borderId="9" xfId="0" applyNumberFormat="1" applyFont="1" applyBorder="1">
      <alignment vertical="center"/>
    </xf>
    <xf numFmtId="49" fontId="11" fillId="0" borderId="11" xfId="0" applyNumberFormat="1" applyFont="1" applyBorder="1">
      <alignment vertical="center"/>
    </xf>
    <xf numFmtId="0" fontId="0" fillId="0" borderId="11" xfId="0" applyBorder="1">
      <alignment vertical="center"/>
    </xf>
    <xf numFmtId="49" fontId="12" fillId="0" borderId="0" xfId="0" applyNumberFormat="1" applyFont="1">
      <alignment vertical="center"/>
    </xf>
    <xf numFmtId="0" fontId="0" fillId="0" borderId="48" xfId="0" applyBorder="1">
      <alignment vertical="center"/>
    </xf>
    <xf numFmtId="49" fontId="0" fillId="0" borderId="0" xfId="0" applyNumberFormat="1" applyAlignment="1">
      <alignment horizontal="center" vertical="center"/>
    </xf>
    <xf numFmtId="49" fontId="19" fillId="0" borderId="50" xfId="1" applyNumberFormat="1" applyFont="1" applyBorder="1" applyAlignment="1">
      <alignment horizontal="center" vertical="center" wrapText="1"/>
    </xf>
    <xf numFmtId="0" fontId="19" fillId="0" borderId="50" xfId="1" applyFont="1" applyBorder="1" applyAlignment="1">
      <alignment horizontal="center" vertical="center" wrapText="1"/>
    </xf>
    <xf numFmtId="49" fontId="19" fillId="0" borderId="48" xfId="1" applyNumberFormat="1" applyFont="1" applyBorder="1" applyAlignment="1">
      <alignment horizontal="center" vertical="center" wrapText="1"/>
    </xf>
    <xf numFmtId="0" fontId="19" fillId="0" borderId="48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0" xfId="1" applyAlignment="1">
      <alignment vertical="center" wrapText="1"/>
    </xf>
    <xf numFmtId="0" fontId="19" fillId="0" borderId="50" xfId="1" applyFont="1" applyBorder="1" applyAlignment="1">
      <alignment vertical="center" wrapText="1"/>
    </xf>
    <xf numFmtId="49" fontId="19" fillId="0" borderId="48" xfId="3" applyNumberFormat="1" applyFont="1" applyBorder="1" applyAlignment="1">
      <alignment horizontal="center" vertical="center" wrapText="1"/>
    </xf>
    <xf numFmtId="49" fontId="25" fillId="0" borderId="48" xfId="3" applyNumberFormat="1" applyFont="1" applyBorder="1" applyAlignment="1">
      <alignment horizontal="center" vertical="center" wrapText="1"/>
    </xf>
    <xf numFmtId="49" fontId="19" fillId="0" borderId="50" xfId="3" applyNumberFormat="1" applyFont="1" applyBorder="1" applyAlignment="1">
      <alignment horizontal="center" vertical="center" wrapText="1"/>
    </xf>
    <xf numFmtId="49" fontId="32" fillId="6" borderId="48" xfId="4" applyNumberFormat="1" applyFont="1" applyFill="1" applyBorder="1" applyAlignment="1">
      <alignment vertical="center" shrinkToFit="1"/>
    </xf>
    <xf numFmtId="49" fontId="32" fillId="7" borderId="48" xfId="4" applyNumberFormat="1" applyFont="1" applyFill="1" applyBorder="1" applyAlignment="1">
      <alignment vertical="center" shrinkToFit="1"/>
    </xf>
    <xf numFmtId="49" fontId="34" fillId="0" borderId="48" xfId="4" applyNumberFormat="1" applyFont="1" applyBorder="1">
      <alignment vertical="center"/>
    </xf>
    <xf numFmtId="49" fontId="35" fillId="0" borderId="48" xfId="4" applyNumberFormat="1" applyFont="1" applyBorder="1">
      <alignment vertical="center"/>
    </xf>
    <xf numFmtId="0" fontId="30" fillId="5" borderId="48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34" fillId="0" borderId="48" xfId="4" applyFont="1" applyBorder="1">
      <alignment vertical="center"/>
    </xf>
    <xf numFmtId="0" fontId="0" fillId="4" borderId="48" xfId="0" applyFill="1" applyBorder="1" applyAlignment="1">
      <alignment horizontal="left" vertical="center" shrinkToFit="1"/>
    </xf>
    <xf numFmtId="0" fontId="11" fillId="4" borderId="0" xfId="0" applyFont="1" applyFill="1" applyAlignment="1">
      <alignment horizontal="left" vertical="center"/>
    </xf>
    <xf numFmtId="0" fontId="2" fillId="0" borderId="0" xfId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0" fillId="0" borderId="18" xfId="0" applyBorder="1">
      <alignment vertical="center"/>
    </xf>
    <xf numFmtId="0" fontId="6" fillId="0" borderId="18" xfId="0" applyFont="1" applyBorder="1" applyAlignment="1">
      <alignment horizontal="right" vertical="center" textRotation="1"/>
    </xf>
    <xf numFmtId="0" fontId="6" fillId="0" borderId="18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49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3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3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9" fillId="4" borderId="48" xfId="0" applyFont="1" applyFill="1" applyBorder="1" applyAlignment="1" applyProtection="1">
      <alignment horizontal="center" vertical="center" wrapText="1"/>
      <protection locked="0"/>
    </xf>
    <xf numFmtId="0" fontId="39" fillId="4" borderId="65" xfId="0" applyFont="1" applyFill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39" fillId="4" borderId="52" xfId="0" applyFont="1" applyFill="1" applyBorder="1" applyAlignment="1" applyProtection="1">
      <alignment horizontal="center" vertical="center" wrapText="1"/>
      <protection locked="0"/>
    </xf>
    <xf numFmtId="0" fontId="39" fillId="4" borderId="53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 applyProtection="1">
      <alignment horizontal="center" vertical="center" wrapText="1"/>
      <protection locked="0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33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4" borderId="23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6" fillId="4" borderId="26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30" xfId="0" applyFont="1" applyFill="1" applyBorder="1" applyAlignment="1" applyProtection="1">
      <alignment horizontal="left" vertical="center"/>
      <protection locked="0"/>
    </xf>
    <xf numFmtId="0" fontId="0" fillId="0" borderId="54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4" xfId="0" applyBorder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38" fillId="0" borderId="5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55" xfId="0" applyFont="1" applyBorder="1" applyAlignment="1" applyProtection="1">
      <alignment vertical="center" wrapText="1"/>
      <protection locked="0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8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59" xfId="0" applyFont="1" applyBorder="1">
      <alignment vertical="center"/>
    </xf>
    <xf numFmtId="0" fontId="38" fillId="0" borderId="3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7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29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30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49" fontId="29" fillId="0" borderId="13" xfId="0" applyNumberFormat="1" applyFont="1" applyBorder="1" applyAlignment="1" applyProtection="1">
      <alignment horizontal="center" vertical="center" wrapText="1"/>
      <protection locked="0"/>
    </xf>
    <xf numFmtId="49" fontId="29" fillId="0" borderId="2" xfId="0" applyNumberFormat="1" applyFont="1" applyBorder="1" applyAlignment="1" applyProtection="1">
      <alignment horizontal="center" vertical="center" wrapText="1"/>
      <protection locked="0"/>
    </xf>
    <xf numFmtId="49" fontId="29" fillId="0" borderId="32" xfId="0" applyNumberFormat="1" applyFont="1" applyBorder="1" applyAlignment="1" applyProtection="1">
      <alignment horizontal="center" vertical="center" wrapText="1"/>
      <protection locked="0"/>
    </xf>
    <xf numFmtId="49" fontId="29" fillId="0" borderId="49" xfId="0" applyNumberFormat="1" applyFont="1" applyBorder="1" applyAlignment="1" applyProtection="1">
      <alignment horizontal="center" vertical="center" wrapText="1"/>
      <protection locked="0"/>
    </xf>
    <xf numFmtId="49" fontId="29" fillId="0" borderId="5" xfId="0" applyNumberFormat="1" applyFont="1" applyBorder="1" applyAlignment="1" applyProtection="1">
      <alignment horizontal="center" vertical="center" wrapText="1"/>
      <protection locked="0"/>
    </xf>
    <xf numFmtId="49" fontId="29" fillId="0" borderId="30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>
      <alignment horizontal="center" vertical="center" wrapText="1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37" fillId="0" borderId="60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38" fillId="0" borderId="3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3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7" fillId="0" borderId="32" xfId="0" applyNumberFormat="1" applyFont="1" applyBorder="1" applyAlignment="1">
      <alignment horizontal="left" vertical="center" wrapText="1"/>
    </xf>
    <xf numFmtId="49" fontId="17" fillId="0" borderId="49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49" fontId="17" fillId="0" borderId="30" xfId="0" applyNumberFormat="1" applyFont="1" applyBorder="1" applyAlignment="1">
      <alignment horizontal="left" vertical="center" wrapText="1"/>
    </xf>
    <xf numFmtId="49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</cellXfs>
  <cellStyles count="5">
    <cellStyle name="標準" xfId="0" builtinId="0"/>
    <cellStyle name="標準 127" xfId="4" xr:uid="{93EBF69A-2DD6-4656-88D0-DDBC04868F48}"/>
    <cellStyle name="標準 2" xfId="1" xr:uid="{00000000-0005-0000-0000-000001000000}"/>
    <cellStyle name="標準 2 2" xfId="3" xr:uid="{00000000-0005-0000-0000-000001000000}"/>
    <cellStyle name="標準 3" xfId="2" xr:uid="{00000000-0005-0000-0000-00003200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G347"/>
  <sheetViews>
    <sheetView tabSelected="1" topLeftCell="A61" zoomScaleNormal="100" workbookViewId="0">
      <selection activeCell="F68" sqref="F68:H69"/>
    </sheetView>
  </sheetViews>
  <sheetFormatPr defaultColWidth="4.59765625" defaultRowHeight="18" outlineLevelRow="1"/>
  <sheetData>
    <row r="1" spans="1:28" ht="29.25" customHeight="1">
      <c r="A1" s="95" t="s">
        <v>403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8" ht="29.25" customHeight="1">
      <c r="A2" s="21" t="s">
        <v>663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8" ht="29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8" ht="68.25" customHeight="1">
      <c r="A4" s="61" t="s">
        <v>778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8" ht="19.8">
      <c r="A5" s="115" t="s">
        <v>402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28"/>
    </row>
    <row r="6" spans="1:28" ht="18" customHeight="1" thickBot="1">
      <c r="A6" s="116" t="s">
        <v>320</v>
      </c>
      <c r="B6" s="116"/>
      <c r="C6" s="116"/>
      <c r="D6" s="116"/>
      <c r="E6" s="116"/>
      <c r="F6" s="116"/>
      <c r="G6" s="116"/>
      <c r="H6" s="116"/>
      <c r="I6" s="11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8"/>
    </row>
    <row r="7" spans="1:28" ht="36" customHeight="1">
      <c r="A7" s="117" t="s">
        <v>769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9"/>
      <c r="AB7" s="28"/>
    </row>
    <row r="8" spans="1:28" ht="18" customHeight="1" thickBot="1">
      <c r="A8" s="55"/>
      <c r="B8" s="48"/>
      <c r="C8" s="48"/>
      <c r="D8" s="48"/>
      <c r="E8" s="48"/>
      <c r="F8" s="48"/>
      <c r="G8" s="48"/>
      <c r="H8" s="48"/>
      <c r="I8" s="48"/>
      <c r="J8" s="49"/>
      <c r="K8" s="49"/>
      <c r="L8" s="49"/>
      <c r="M8" s="49"/>
      <c r="N8" s="49"/>
      <c r="O8" s="49"/>
      <c r="P8" s="50"/>
      <c r="Q8" s="50"/>
      <c r="R8" s="50"/>
      <c r="S8" s="50"/>
      <c r="T8" s="50" t="s">
        <v>754</v>
      </c>
      <c r="U8" s="96"/>
      <c r="V8" s="96"/>
      <c r="W8" s="51" t="s">
        <v>0</v>
      </c>
      <c r="X8" s="52"/>
      <c r="Y8" s="51" t="s">
        <v>1</v>
      </c>
      <c r="Z8" s="52"/>
      <c r="AA8" s="53" t="s">
        <v>2</v>
      </c>
    </row>
    <row r="9" spans="1:28" ht="45.6" customHeight="1">
      <c r="A9" s="110" t="s">
        <v>770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2"/>
      <c r="X9" s="113" t="s">
        <v>400</v>
      </c>
      <c r="Y9" s="113"/>
      <c r="Z9" s="113"/>
      <c r="AA9" s="114"/>
      <c r="AB9" s="28"/>
    </row>
    <row r="10" spans="1:28" ht="18" customHeight="1">
      <c r="A10" s="97" t="s">
        <v>755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108" t="s">
        <v>400</v>
      </c>
      <c r="W10" s="108"/>
      <c r="X10" s="108"/>
      <c r="Y10" s="108"/>
      <c r="Z10" s="108"/>
      <c r="AA10" s="109"/>
      <c r="AB10" s="28"/>
    </row>
    <row r="11" spans="1:28" ht="18" customHeight="1">
      <c r="A11" s="99" t="s">
        <v>324</v>
      </c>
      <c r="B11" s="100"/>
      <c r="C11" s="100"/>
      <c r="D11" s="100"/>
      <c r="E11" s="100"/>
      <c r="F11" s="100"/>
      <c r="G11" s="101"/>
      <c r="H11" s="120" t="s">
        <v>325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08" t="s">
        <v>405</v>
      </c>
      <c r="W11" s="108"/>
      <c r="X11" s="108"/>
      <c r="Y11" s="108"/>
      <c r="Z11" s="108"/>
      <c r="AA11" s="109"/>
      <c r="AB11" s="28"/>
    </row>
    <row r="12" spans="1:28" ht="18" customHeight="1">
      <c r="A12" s="102"/>
      <c r="B12" s="103"/>
      <c r="C12" s="103"/>
      <c r="D12" s="103"/>
      <c r="E12" s="103"/>
      <c r="F12" s="103"/>
      <c r="G12" s="104"/>
      <c r="H12" s="120" t="s">
        <v>664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08" t="s">
        <v>405</v>
      </c>
      <c r="W12" s="108"/>
      <c r="X12" s="108"/>
      <c r="Y12" s="108"/>
      <c r="Z12" s="108"/>
      <c r="AA12" s="109"/>
      <c r="AB12" s="28"/>
    </row>
    <row r="13" spans="1:28" ht="18" customHeight="1">
      <c r="A13" s="105"/>
      <c r="B13" s="106"/>
      <c r="C13" s="106"/>
      <c r="D13" s="106"/>
      <c r="E13" s="106"/>
      <c r="F13" s="106"/>
      <c r="G13" s="107"/>
      <c r="H13" s="122" t="s">
        <v>326</v>
      </c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8" t="s">
        <v>405</v>
      </c>
      <c r="W13" s="108"/>
      <c r="X13" s="108"/>
      <c r="Y13" s="108"/>
      <c r="Z13" s="108"/>
      <c r="AA13" s="109"/>
      <c r="AB13" s="28"/>
    </row>
    <row r="14" spans="1:28" ht="18" customHeight="1" thickBot="1">
      <c r="A14" s="123" t="s">
        <v>327</v>
      </c>
      <c r="B14" s="124"/>
      <c r="C14" s="124"/>
      <c r="D14" s="124"/>
      <c r="E14" s="124"/>
      <c r="F14" s="124"/>
      <c r="G14" s="124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7"/>
      <c r="AB14" s="28"/>
    </row>
    <row r="15" spans="1:28" ht="5.0999999999999996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2"/>
      <c r="V15" s="16"/>
      <c r="W15" s="45"/>
      <c r="X15" s="22"/>
      <c r="Y15" s="45"/>
      <c r="Z15" s="22"/>
      <c r="AA15" s="45"/>
    </row>
    <row r="16" spans="1:28" ht="36" customHeight="1">
      <c r="A16" s="128" t="s">
        <v>756</v>
      </c>
      <c r="B16" s="129"/>
      <c r="C16" s="129"/>
      <c r="D16" s="129"/>
      <c r="E16" s="130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2"/>
    </row>
    <row r="17" spans="1:27" ht="12.75" customHeight="1">
      <c r="A17" s="62" t="s">
        <v>757</v>
      </c>
      <c r="B17" s="63"/>
      <c r="C17" s="63"/>
      <c r="D17" s="63"/>
      <c r="E17" s="64"/>
      <c r="F17" s="71" t="s">
        <v>3</v>
      </c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79" t="s">
        <v>4</v>
      </c>
      <c r="R17" s="81"/>
      <c r="S17" s="81"/>
      <c r="T17" s="81"/>
      <c r="U17" s="81"/>
      <c r="V17" s="81"/>
      <c r="W17" s="81"/>
      <c r="X17" s="81"/>
      <c r="Y17" s="81"/>
      <c r="Z17" s="81"/>
      <c r="AA17" s="82"/>
    </row>
    <row r="18" spans="1:27" ht="12.75" customHeight="1">
      <c r="A18" s="65"/>
      <c r="B18" s="66"/>
      <c r="C18" s="66"/>
      <c r="D18" s="66"/>
      <c r="E18" s="67"/>
      <c r="F18" s="72"/>
      <c r="G18" s="75"/>
      <c r="H18" s="75"/>
      <c r="I18" s="75"/>
      <c r="J18" s="75"/>
      <c r="K18" s="75"/>
      <c r="L18" s="75"/>
      <c r="M18" s="75"/>
      <c r="N18" s="75"/>
      <c r="O18" s="75"/>
      <c r="P18" s="76"/>
      <c r="Q18" s="80"/>
      <c r="R18" s="83"/>
      <c r="S18" s="83"/>
      <c r="T18" s="83"/>
      <c r="U18" s="83"/>
      <c r="V18" s="83"/>
      <c r="W18" s="83"/>
      <c r="X18" s="83"/>
      <c r="Y18" s="83"/>
      <c r="Z18" s="83"/>
      <c r="AA18" s="84"/>
    </row>
    <row r="19" spans="1:27" ht="12.75" customHeight="1">
      <c r="A19" s="68"/>
      <c r="B19" s="69"/>
      <c r="C19" s="69"/>
      <c r="D19" s="69"/>
      <c r="E19" s="70"/>
      <c r="F19" s="56"/>
      <c r="G19" s="77"/>
      <c r="H19" s="77"/>
      <c r="I19" s="77"/>
      <c r="J19" s="77"/>
      <c r="K19" s="77"/>
      <c r="L19" s="77"/>
      <c r="M19" s="77"/>
      <c r="N19" s="77"/>
      <c r="O19" s="77"/>
      <c r="P19" s="78"/>
      <c r="Q19" s="57"/>
      <c r="R19" s="85"/>
      <c r="S19" s="85"/>
      <c r="T19" s="85"/>
      <c r="U19" s="85"/>
      <c r="V19" s="85"/>
      <c r="W19" s="85"/>
      <c r="X19" s="85"/>
      <c r="Y19" s="85"/>
      <c r="Z19" s="85"/>
      <c r="AA19" s="86"/>
    </row>
    <row r="20" spans="1:27" ht="12.75" customHeight="1">
      <c r="A20" s="87" t="s">
        <v>758</v>
      </c>
      <c r="B20" s="88"/>
      <c r="C20" s="88"/>
      <c r="D20" s="88"/>
      <c r="E20" s="89"/>
      <c r="F20" s="71" t="s">
        <v>3</v>
      </c>
      <c r="G20" s="73"/>
      <c r="H20" s="73"/>
      <c r="I20" s="73"/>
      <c r="J20" s="73"/>
      <c r="K20" s="73"/>
      <c r="L20" s="73"/>
      <c r="M20" s="73"/>
      <c r="N20" s="73"/>
      <c r="O20" s="73"/>
      <c r="P20" s="74"/>
      <c r="Q20" s="79" t="s">
        <v>4</v>
      </c>
      <c r="R20" s="81"/>
      <c r="S20" s="81"/>
      <c r="T20" s="81"/>
      <c r="U20" s="81"/>
      <c r="V20" s="81"/>
      <c r="W20" s="81"/>
      <c r="X20" s="81"/>
      <c r="Y20" s="81"/>
      <c r="Z20" s="81"/>
      <c r="AA20" s="82"/>
    </row>
    <row r="21" spans="1:27" ht="12.75" customHeight="1">
      <c r="A21" s="65"/>
      <c r="B21" s="90"/>
      <c r="C21" s="90"/>
      <c r="D21" s="90"/>
      <c r="E21" s="91"/>
      <c r="F21" s="72"/>
      <c r="G21" s="75"/>
      <c r="H21" s="75"/>
      <c r="I21" s="75"/>
      <c r="J21" s="75"/>
      <c r="K21" s="75"/>
      <c r="L21" s="75"/>
      <c r="M21" s="75"/>
      <c r="N21" s="75"/>
      <c r="O21" s="75"/>
      <c r="P21" s="76"/>
      <c r="Q21" s="80"/>
      <c r="R21" s="83"/>
      <c r="S21" s="83"/>
      <c r="T21" s="83"/>
      <c r="U21" s="83"/>
      <c r="V21" s="83"/>
      <c r="W21" s="83"/>
      <c r="X21" s="83"/>
      <c r="Y21" s="83"/>
      <c r="Z21" s="83"/>
      <c r="AA21" s="84"/>
    </row>
    <row r="22" spans="1:27" ht="12.75" customHeight="1">
      <c r="A22" s="92"/>
      <c r="B22" s="93"/>
      <c r="C22" s="93"/>
      <c r="D22" s="93"/>
      <c r="E22" s="94"/>
      <c r="F22" s="56"/>
      <c r="G22" s="77"/>
      <c r="H22" s="77"/>
      <c r="I22" s="77"/>
      <c r="J22" s="77"/>
      <c r="K22" s="77"/>
      <c r="L22" s="77"/>
      <c r="M22" s="77"/>
      <c r="N22" s="77"/>
      <c r="O22" s="77"/>
      <c r="P22" s="78"/>
      <c r="Q22" s="57"/>
      <c r="R22" s="85"/>
      <c r="S22" s="85"/>
      <c r="T22" s="85"/>
      <c r="U22" s="85"/>
      <c r="V22" s="85"/>
      <c r="W22" s="85"/>
      <c r="X22" s="85"/>
      <c r="Y22" s="85"/>
      <c r="Z22" s="85"/>
      <c r="AA22" s="86"/>
    </row>
    <row r="23" spans="1:27" ht="12.75" customHeight="1">
      <c r="A23" s="87" t="s">
        <v>759</v>
      </c>
      <c r="B23" s="88"/>
      <c r="C23" s="88"/>
      <c r="D23" s="88"/>
      <c r="E23" s="89"/>
      <c r="F23" s="71" t="s">
        <v>3</v>
      </c>
      <c r="G23" s="73"/>
      <c r="H23" s="73"/>
      <c r="I23" s="73"/>
      <c r="J23" s="73"/>
      <c r="K23" s="73"/>
      <c r="L23" s="73"/>
      <c r="M23" s="73"/>
      <c r="N23" s="73"/>
      <c r="O23" s="73"/>
      <c r="P23" s="74"/>
      <c r="Q23" s="79" t="s">
        <v>4</v>
      </c>
      <c r="R23" s="73"/>
      <c r="S23" s="73"/>
      <c r="T23" s="73"/>
      <c r="U23" s="73"/>
      <c r="V23" s="73"/>
      <c r="W23" s="73"/>
      <c r="X23" s="73"/>
      <c r="Y23" s="73"/>
      <c r="Z23" s="73"/>
      <c r="AA23" s="136"/>
    </row>
    <row r="24" spans="1:27" ht="12.75" customHeight="1">
      <c r="A24" s="65"/>
      <c r="B24" s="90"/>
      <c r="C24" s="90"/>
      <c r="D24" s="90"/>
      <c r="E24" s="91"/>
      <c r="F24" s="72"/>
      <c r="G24" s="75"/>
      <c r="H24" s="75"/>
      <c r="I24" s="75"/>
      <c r="J24" s="75"/>
      <c r="K24" s="75"/>
      <c r="L24" s="75"/>
      <c r="M24" s="75"/>
      <c r="N24" s="75"/>
      <c r="O24" s="75"/>
      <c r="P24" s="76"/>
      <c r="Q24" s="80"/>
      <c r="R24" s="75"/>
      <c r="S24" s="75"/>
      <c r="T24" s="75"/>
      <c r="U24" s="75"/>
      <c r="V24" s="75"/>
      <c r="W24" s="75"/>
      <c r="X24" s="75"/>
      <c r="Y24" s="75"/>
      <c r="Z24" s="75"/>
      <c r="AA24" s="137"/>
    </row>
    <row r="25" spans="1:27" ht="12.75" customHeight="1" thickBot="1">
      <c r="A25" s="133"/>
      <c r="B25" s="134"/>
      <c r="C25" s="134"/>
      <c r="D25" s="134"/>
      <c r="E25" s="135"/>
      <c r="F25" s="58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28"/>
      <c r="R25" s="75"/>
      <c r="S25" s="75"/>
      <c r="T25" s="75"/>
      <c r="U25" s="75"/>
      <c r="V25" s="75"/>
      <c r="W25" s="75"/>
      <c r="X25" s="75"/>
      <c r="Y25" s="75"/>
      <c r="Z25" s="75"/>
      <c r="AA25" s="137"/>
    </row>
    <row r="26" spans="1:27" ht="27" customHeight="1">
      <c r="A26" s="62" t="s">
        <v>771</v>
      </c>
      <c r="B26" s="138"/>
      <c r="C26" s="138"/>
      <c r="D26" s="138"/>
      <c r="E26" s="139"/>
      <c r="F26" s="143" t="s">
        <v>779</v>
      </c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5"/>
    </row>
    <row r="27" spans="1:27" ht="27" customHeight="1">
      <c r="A27" s="140"/>
      <c r="B27" s="141"/>
      <c r="C27" s="141"/>
      <c r="D27" s="141"/>
      <c r="E27" s="142"/>
      <c r="F27" s="146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8"/>
    </row>
    <row r="28" spans="1:27" ht="9.75" customHeight="1">
      <c r="A28" s="149" t="s">
        <v>760</v>
      </c>
      <c r="B28" s="150"/>
      <c r="C28" s="150"/>
      <c r="D28" s="150"/>
      <c r="E28" s="151"/>
      <c r="F28" s="153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5"/>
    </row>
    <row r="29" spans="1:27" ht="9.75" customHeight="1">
      <c r="A29" s="149"/>
      <c r="B29" s="150"/>
      <c r="C29" s="150"/>
      <c r="D29" s="150"/>
      <c r="E29" s="151"/>
      <c r="F29" s="156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8"/>
    </row>
    <row r="30" spans="1:27" ht="9.75" customHeight="1">
      <c r="A30" s="152"/>
      <c r="B30" s="150"/>
      <c r="C30" s="150"/>
      <c r="D30" s="150"/>
      <c r="E30" s="151"/>
      <c r="F30" s="156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8"/>
    </row>
    <row r="31" spans="1:27" ht="9.75" customHeight="1">
      <c r="A31" s="152"/>
      <c r="B31" s="150"/>
      <c r="C31" s="150"/>
      <c r="D31" s="150"/>
      <c r="E31" s="151"/>
      <c r="F31" s="156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8"/>
    </row>
    <row r="32" spans="1:27" ht="7.5" customHeight="1">
      <c r="A32" s="149" t="s">
        <v>761</v>
      </c>
      <c r="B32" s="159"/>
      <c r="C32" s="159"/>
      <c r="D32" s="159"/>
      <c r="E32" s="160"/>
      <c r="F32" s="162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5"/>
    </row>
    <row r="33" spans="1:27" ht="9" customHeight="1">
      <c r="A33" s="149"/>
      <c r="B33" s="159"/>
      <c r="C33" s="159"/>
      <c r="D33" s="159"/>
      <c r="E33" s="160"/>
      <c r="F33" s="156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8"/>
    </row>
    <row r="34" spans="1:27" ht="18.600000000000001" customHeight="1">
      <c r="A34" s="161"/>
      <c r="B34" s="159"/>
      <c r="C34" s="159"/>
      <c r="D34" s="159"/>
      <c r="E34" s="160"/>
      <c r="F34" s="163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5"/>
    </row>
    <row r="35" spans="1:27" ht="9" customHeight="1">
      <c r="A35" s="166" t="s">
        <v>762</v>
      </c>
      <c r="B35" s="167"/>
      <c r="C35" s="167"/>
      <c r="D35" s="167"/>
      <c r="E35" s="168"/>
      <c r="F35" s="162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1"/>
    </row>
    <row r="36" spans="1:27" ht="9" customHeight="1">
      <c r="A36" s="169"/>
      <c r="B36" s="167"/>
      <c r="C36" s="167"/>
      <c r="D36" s="167"/>
      <c r="E36" s="168"/>
      <c r="F36" s="162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1"/>
    </row>
    <row r="37" spans="1:27" ht="18.600000000000001" customHeight="1" thickBot="1">
      <c r="A37" s="169"/>
      <c r="B37" s="167"/>
      <c r="C37" s="167"/>
      <c r="D37" s="167"/>
      <c r="E37" s="168"/>
      <c r="F37" s="162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1"/>
    </row>
    <row r="38" spans="1:27" ht="12" customHeight="1">
      <c r="A38" s="230" t="s">
        <v>763</v>
      </c>
      <c r="B38" s="231"/>
      <c r="C38" s="231"/>
      <c r="D38" s="231"/>
      <c r="E38" s="232"/>
      <c r="F38" s="257">
        <v>1</v>
      </c>
      <c r="G38" s="241"/>
      <c r="H38" s="241"/>
      <c r="I38" s="241"/>
      <c r="J38" s="241"/>
      <c r="K38" s="241"/>
      <c r="L38" s="241"/>
      <c r="M38" s="241"/>
      <c r="N38" s="241"/>
      <c r="O38" s="241"/>
      <c r="P38" s="255"/>
      <c r="Q38" s="239">
        <v>2</v>
      </c>
      <c r="R38" s="241"/>
      <c r="S38" s="241"/>
      <c r="T38" s="241"/>
      <c r="U38" s="241"/>
      <c r="V38" s="241"/>
      <c r="W38" s="241"/>
      <c r="X38" s="241"/>
      <c r="Y38" s="241"/>
      <c r="Z38" s="241"/>
      <c r="AA38" s="242"/>
    </row>
    <row r="39" spans="1:27" ht="12" customHeight="1">
      <c r="A39" s="233"/>
      <c r="B39" s="234"/>
      <c r="C39" s="234"/>
      <c r="D39" s="234"/>
      <c r="E39" s="235"/>
      <c r="F39" s="258"/>
      <c r="G39" s="243"/>
      <c r="H39" s="243"/>
      <c r="I39" s="243"/>
      <c r="J39" s="243"/>
      <c r="K39" s="243"/>
      <c r="L39" s="243"/>
      <c r="M39" s="243"/>
      <c r="N39" s="243"/>
      <c r="O39" s="243"/>
      <c r="P39" s="256"/>
      <c r="Q39" s="240"/>
      <c r="R39" s="243"/>
      <c r="S39" s="243"/>
      <c r="T39" s="243"/>
      <c r="U39" s="243"/>
      <c r="V39" s="243"/>
      <c r="W39" s="243"/>
      <c r="X39" s="243"/>
      <c r="Y39" s="243"/>
      <c r="Z39" s="243"/>
      <c r="AA39" s="244"/>
    </row>
    <row r="40" spans="1:27" ht="12" customHeight="1">
      <c r="A40" s="233"/>
      <c r="B40" s="234"/>
      <c r="C40" s="234"/>
      <c r="D40" s="234"/>
      <c r="E40" s="235"/>
      <c r="F40" s="259">
        <v>3</v>
      </c>
      <c r="G40" s="246"/>
      <c r="H40" s="246"/>
      <c r="I40" s="246"/>
      <c r="J40" s="246"/>
      <c r="K40" s="246"/>
      <c r="L40" s="246"/>
      <c r="M40" s="246"/>
      <c r="N40" s="246"/>
      <c r="O40" s="246"/>
      <c r="P40" s="260"/>
      <c r="Q40" s="245">
        <v>4</v>
      </c>
      <c r="R40" s="246"/>
      <c r="S40" s="246"/>
      <c r="T40" s="246"/>
      <c r="U40" s="246"/>
      <c r="V40" s="246"/>
      <c r="W40" s="246"/>
      <c r="X40" s="246"/>
      <c r="Y40" s="246"/>
      <c r="Z40" s="246"/>
      <c r="AA40" s="247"/>
    </row>
    <row r="41" spans="1:27" ht="12" customHeight="1">
      <c r="A41" s="233"/>
      <c r="B41" s="234"/>
      <c r="C41" s="234"/>
      <c r="D41" s="234"/>
      <c r="E41" s="235"/>
      <c r="F41" s="258"/>
      <c r="G41" s="243"/>
      <c r="H41" s="243"/>
      <c r="I41" s="243"/>
      <c r="J41" s="243"/>
      <c r="K41" s="243"/>
      <c r="L41" s="243"/>
      <c r="M41" s="243"/>
      <c r="N41" s="243"/>
      <c r="O41" s="243"/>
      <c r="P41" s="256"/>
      <c r="Q41" s="240"/>
      <c r="R41" s="243"/>
      <c r="S41" s="243"/>
      <c r="T41" s="243"/>
      <c r="U41" s="243"/>
      <c r="V41" s="243"/>
      <c r="W41" s="243"/>
      <c r="X41" s="243"/>
      <c r="Y41" s="243"/>
      <c r="Z41" s="243"/>
      <c r="AA41" s="244"/>
    </row>
    <row r="42" spans="1:27" ht="12" customHeight="1">
      <c r="A42" s="233"/>
      <c r="B42" s="234"/>
      <c r="C42" s="234"/>
      <c r="D42" s="234"/>
      <c r="E42" s="235"/>
      <c r="F42" s="259">
        <v>5</v>
      </c>
      <c r="G42" s="246"/>
      <c r="H42" s="246"/>
      <c r="I42" s="246"/>
      <c r="J42" s="246"/>
      <c r="K42" s="246"/>
      <c r="L42" s="246"/>
      <c r="M42" s="246"/>
      <c r="N42" s="246"/>
      <c r="O42" s="246"/>
      <c r="P42" s="260"/>
      <c r="Q42" s="172"/>
      <c r="R42" s="173"/>
      <c r="S42" s="173"/>
      <c r="T42" s="173"/>
      <c r="U42" s="173"/>
      <c r="V42" s="173"/>
      <c r="W42" s="173"/>
      <c r="X42" s="173"/>
      <c r="Y42" s="173"/>
      <c r="Z42" s="173"/>
      <c r="AA42" s="174"/>
    </row>
    <row r="43" spans="1:27" ht="12" customHeight="1">
      <c r="A43" s="236"/>
      <c r="B43" s="237"/>
      <c r="C43" s="237"/>
      <c r="D43" s="237"/>
      <c r="E43" s="238"/>
      <c r="F43" s="261"/>
      <c r="G43" s="208"/>
      <c r="H43" s="208"/>
      <c r="I43" s="208"/>
      <c r="J43" s="208"/>
      <c r="K43" s="208"/>
      <c r="L43" s="208"/>
      <c r="M43" s="208"/>
      <c r="N43" s="208"/>
      <c r="O43" s="208"/>
      <c r="P43" s="262"/>
      <c r="Q43" s="175"/>
      <c r="R43" s="176"/>
      <c r="S43" s="176"/>
      <c r="T43" s="176"/>
      <c r="U43" s="176"/>
      <c r="V43" s="176"/>
      <c r="W43" s="176"/>
      <c r="X43" s="176"/>
      <c r="Y43" s="176"/>
      <c r="Z43" s="176"/>
      <c r="AA43" s="177"/>
    </row>
    <row r="44" spans="1:27" ht="13.5" customHeight="1">
      <c r="A44" s="178" t="s">
        <v>5</v>
      </c>
      <c r="B44" s="179"/>
      <c r="C44" s="179"/>
      <c r="D44" s="179"/>
      <c r="E44" s="180"/>
      <c r="F44" s="187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9"/>
    </row>
    <row r="45" spans="1:27" ht="13.5" customHeight="1">
      <c r="A45" s="181"/>
      <c r="B45" s="182"/>
      <c r="C45" s="182"/>
      <c r="D45" s="182"/>
      <c r="E45" s="183"/>
      <c r="F45" s="190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2"/>
    </row>
    <row r="46" spans="1:27" ht="14.25" customHeight="1">
      <c r="A46" s="181"/>
      <c r="B46" s="182"/>
      <c r="C46" s="182"/>
      <c r="D46" s="182"/>
      <c r="E46" s="183"/>
      <c r="F46" s="190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2"/>
    </row>
    <row r="47" spans="1:27" ht="14.25" customHeight="1">
      <c r="A47" s="181"/>
      <c r="B47" s="182"/>
      <c r="C47" s="182"/>
      <c r="D47" s="182"/>
      <c r="E47" s="183"/>
      <c r="F47" s="190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2"/>
    </row>
    <row r="48" spans="1:27" ht="14.25" customHeight="1">
      <c r="A48" s="181"/>
      <c r="B48" s="182"/>
      <c r="C48" s="182"/>
      <c r="D48" s="182"/>
      <c r="E48" s="183"/>
      <c r="F48" s="190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2"/>
    </row>
    <row r="49" spans="1:27" ht="14.25" customHeight="1">
      <c r="A49" s="181"/>
      <c r="B49" s="182"/>
      <c r="C49" s="182"/>
      <c r="D49" s="182"/>
      <c r="E49" s="183"/>
      <c r="F49" s="190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2"/>
    </row>
    <row r="50" spans="1:27" ht="13.5" customHeight="1">
      <c r="A50" s="181"/>
      <c r="B50" s="182"/>
      <c r="C50" s="182"/>
      <c r="D50" s="182"/>
      <c r="E50" s="183"/>
      <c r="F50" s="190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2"/>
    </row>
    <row r="51" spans="1:27" ht="13.5" customHeight="1">
      <c r="A51" s="181"/>
      <c r="B51" s="182"/>
      <c r="C51" s="182"/>
      <c r="D51" s="182"/>
      <c r="E51" s="183"/>
      <c r="F51" s="190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2"/>
    </row>
    <row r="52" spans="1:27" ht="13.5" customHeight="1">
      <c r="A52" s="181"/>
      <c r="B52" s="182"/>
      <c r="C52" s="182"/>
      <c r="D52" s="182"/>
      <c r="E52" s="183"/>
      <c r="F52" s="190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2"/>
    </row>
    <row r="53" spans="1:27" ht="13.5" customHeight="1">
      <c r="A53" s="181"/>
      <c r="B53" s="182"/>
      <c r="C53" s="182"/>
      <c r="D53" s="182"/>
      <c r="E53" s="183"/>
      <c r="F53" s="190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2"/>
    </row>
    <row r="54" spans="1:27" ht="13.5" customHeight="1">
      <c r="A54" s="181"/>
      <c r="B54" s="182"/>
      <c r="C54" s="182"/>
      <c r="D54" s="182"/>
      <c r="E54" s="183"/>
      <c r="F54" s="190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2"/>
    </row>
    <row r="55" spans="1:27" ht="13.5" customHeight="1">
      <c r="A55" s="184"/>
      <c r="B55" s="185"/>
      <c r="C55" s="185"/>
      <c r="D55" s="185"/>
      <c r="E55" s="186"/>
      <c r="F55" s="193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5"/>
    </row>
    <row r="56" spans="1:27" ht="9" customHeight="1">
      <c r="A56" s="169" t="s">
        <v>764</v>
      </c>
      <c r="B56" s="202"/>
      <c r="C56" s="202"/>
      <c r="D56" s="202"/>
      <c r="E56" s="203"/>
      <c r="F56" s="263" t="s">
        <v>600</v>
      </c>
      <c r="G56" s="264"/>
      <c r="H56" s="264"/>
      <c r="I56" s="264"/>
      <c r="J56" s="264"/>
      <c r="K56" s="264"/>
      <c r="L56" s="264"/>
      <c r="M56" s="264"/>
      <c r="N56" s="221" t="s">
        <v>401</v>
      </c>
      <c r="O56" s="222"/>
      <c r="P56" s="222"/>
      <c r="Q56" s="223"/>
      <c r="R56" s="248"/>
      <c r="S56" s="206"/>
      <c r="T56" s="206"/>
      <c r="U56" s="206"/>
      <c r="V56" s="206"/>
      <c r="W56" s="206"/>
      <c r="X56" s="206"/>
      <c r="Y56" s="206"/>
      <c r="Z56" s="206"/>
      <c r="AA56" s="249"/>
    </row>
    <row r="57" spans="1:27" ht="9" customHeight="1">
      <c r="A57" s="204"/>
      <c r="B57" s="202"/>
      <c r="C57" s="202"/>
      <c r="D57" s="202"/>
      <c r="E57" s="203"/>
      <c r="F57" s="265"/>
      <c r="G57" s="266"/>
      <c r="H57" s="266"/>
      <c r="I57" s="266"/>
      <c r="J57" s="266"/>
      <c r="K57" s="266"/>
      <c r="L57" s="266"/>
      <c r="M57" s="266"/>
      <c r="N57" s="224"/>
      <c r="O57" s="225"/>
      <c r="P57" s="225"/>
      <c r="Q57" s="226"/>
      <c r="R57" s="250"/>
      <c r="S57" s="251"/>
      <c r="T57" s="251"/>
      <c r="U57" s="251"/>
      <c r="V57" s="251"/>
      <c r="W57" s="251"/>
      <c r="X57" s="251"/>
      <c r="Y57" s="251"/>
      <c r="Z57" s="251"/>
      <c r="AA57" s="252"/>
    </row>
    <row r="58" spans="1:27" ht="9" customHeight="1">
      <c r="A58" s="204"/>
      <c r="B58" s="202"/>
      <c r="C58" s="202"/>
      <c r="D58" s="202"/>
      <c r="E58" s="203"/>
      <c r="F58" s="265"/>
      <c r="G58" s="266"/>
      <c r="H58" s="266"/>
      <c r="I58" s="266"/>
      <c r="J58" s="266"/>
      <c r="K58" s="266"/>
      <c r="L58" s="266"/>
      <c r="M58" s="266"/>
      <c r="N58" s="224"/>
      <c r="O58" s="225"/>
      <c r="P58" s="225"/>
      <c r="Q58" s="226"/>
      <c r="R58" s="250"/>
      <c r="S58" s="251"/>
      <c r="T58" s="251"/>
      <c r="U58" s="251"/>
      <c r="V58" s="251"/>
      <c r="W58" s="251"/>
      <c r="X58" s="251"/>
      <c r="Y58" s="251"/>
      <c r="Z58" s="251"/>
      <c r="AA58" s="252"/>
    </row>
    <row r="59" spans="1:27" ht="9" customHeight="1">
      <c r="A59" s="204"/>
      <c r="B59" s="202"/>
      <c r="C59" s="202"/>
      <c r="D59" s="202"/>
      <c r="E59" s="203"/>
      <c r="F59" s="267"/>
      <c r="G59" s="268"/>
      <c r="H59" s="268"/>
      <c r="I59" s="268"/>
      <c r="J59" s="268"/>
      <c r="K59" s="268"/>
      <c r="L59" s="268"/>
      <c r="M59" s="268"/>
      <c r="N59" s="224"/>
      <c r="O59" s="225"/>
      <c r="P59" s="225"/>
      <c r="Q59" s="226"/>
      <c r="R59" s="253"/>
      <c r="S59" s="208"/>
      <c r="T59" s="208"/>
      <c r="U59" s="208"/>
      <c r="V59" s="208"/>
      <c r="W59" s="208"/>
      <c r="X59" s="208"/>
      <c r="Y59" s="208"/>
      <c r="Z59" s="208"/>
      <c r="AA59" s="254"/>
    </row>
    <row r="60" spans="1:27" ht="13.5" customHeight="1">
      <c r="A60" s="62" t="s">
        <v>7</v>
      </c>
      <c r="B60" s="196"/>
      <c r="C60" s="196"/>
      <c r="D60" s="196"/>
      <c r="E60" s="197"/>
      <c r="F60" s="211" t="str">
        <f>IF(IFERROR(VLOOKUP($F$56,NCID!$A$2:$C$43,3,FALSE),0)&lt;&gt;0,VLOOKUP($F$56,NCID!$A$2:$C$43,3,FALSE),"")</f>
        <v>1342615X</v>
      </c>
      <c r="G60" s="212"/>
      <c r="H60" s="212"/>
      <c r="I60" s="212"/>
      <c r="J60" s="212"/>
      <c r="K60" s="212"/>
      <c r="L60" s="212"/>
      <c r="M60" s="212"/>
      <c r="N60" s="224"/>
      <c r="O60" s="225"/>
      <c r="P60" s="225"/>
      <c r="Q60" s="226"/>
      <c r="R60" s="215"/>
      <c r="S60" s="216"/>
      <c r="T60" s="216"/>
      <c r="U60" s="216"/>
      <c r="V60" s="216"/>
      <c r="W60" s="216"/>
      <c r="X60" s="216"/>
      <c r="Y60" s="216"/>
      <c r="Z60" s="216"/>
      <c r="AA60" s="217"/>
    </row>
    <row r="61" spans="1:27" ht="13.5" customHeight="1">
      <c r="A61" s="198"/>
      <c r="B61" s="199"/>
      <c r="C61" s="199"/>
      <c r="D61" s="199"/>
      <c r="E61" s="200"/>
      <c r="F61" s="213"/>
      <c r="G61" s="214"/>
      <c r="H61" s="214"/>
      <c r="I61" s="214"/>
      <c r="J61" s="214"/>
      <c r="K61" s="214"/>
      <c r="L61" s="214"/>
      <c r="M61" s="214"/>
      <c r="N61" s="227"/>
      <c r="O61" s="228"/>
      <c r="P61" s="228"/>
      <c r="Q61" s="229"/>
      <c r="R61" s="218"/>
      <c r="S61" s="219"/>
      <c r="T61" s="219"/>
      <c r="U61" s="219"/>
      <c r="V61" s="219"/>
      <c r="W61" s="219"/>
      <c r="X61" s="219"/>
      <c r="Y61" s="219"/>
      <c r="Z61" s="219"/>
      <c r="AA61" s="220"/>
    </row>
    <row r="62" spans="1:27" ht="13.5" customHeight="1">
      <c r="A62" s="201" t="s">
        <v>765</v>
      </c>
      <c r="B62" s="202"/>
      <c r="C62" s="202"/>
      <c r="D62" s="202"/>
      <c r="E62" s="203"/>
      <c r="F62" s="205">
        <v>41</v>
      </c>
      <c r="G62" s="206"/>
      <c r="H62" s="206"/>
      <c r="I62" s="206"/>
      <c r="J62" s="206"/>
      <c r="K62" s="206"/>
      <c r="L62" s="206"/>
      <c r="M62" s="206"/>
      <c r="N62" s="206"/>
      <c r="O62" s="206"/>
      <c r="P62" s="63" t="s">
        <v>8</v>
      </c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9" t="s">
        <v>9</v>
      </c>
    </row>
    <row r="63" spans="1:27" ht="13.5" customHeight="1">
      <c r="A63" s="204"/>
      <c r="B63" s="202"/>
      <c r="C63" s="202"/>
      <c r="D63" s="202"/>
      <c r="E63" s="203"/>
      <c r="F63" s="207"/>
      <c r="G63" s="208"/>
      <c r="H63" s="208"/>
      <c r="I63" s="208"/>
      <c r="J63" s="208"/>
      <c r="K63" s="208"/>
      <c r="L63" s="208"/>
      <c r="M63" s="208"/>
      <c r="N63" s="208"/>
      <c r="O63" s="208"/>
      <c r="P63" s="69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10"/>
    </row>
    <row r="64" spans="1:27" ht="13.5" customHeight="1">
      <c r="A64" s="201" t="s">
        <v>766</v>
      </c>
      <c r="B64" s="202"/>
      <c r="C64" s="202"/>
      <c r="D64" s="202"/>
      <c r="E64" s="203"/>
      <c r="F64" s="205"/>
      <c r="G64" s="206"/>
      <c r="H64" s="206"/>
      <c r="I64" s="206"/>
      <c r="J64" s="206"/>
      <c r="K64" s="206"/>
      <c r="L64" s="206"/>
      <c r="M64" s="206"/>
      <c r="N64" s="206"/>
      <c r="O64" s="206"/>
      <c r="P64" s="63" t="s">
        <v>10</v>
      </c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9" t="s">
        <v>11</v>
      </c>
    </row>
    <row r="65" spans="1:33" ht="14.25" customHeight="1">
      <c r="A65" s="204"/>
      <c r="B65" s="202"/>
      <c r="C65" s="202"/>
      <c r="D65" s="202"/>
      <c r="E65" s="203"/>
      <c r="F65" s="207"/>
      <c r="G65" s="208"/>
      <c r="H65" s="208"/>
      <c r="I65" s="208"/>
      <c r="J65" s="208"/>
      <c r="K65" s="208"/>
      <c r="L65" s="208"/>
      <c r="M65" s="208"/>
      <c r="N65" s="208"/>
      <c r="O65" s="208"/>
      <c r="P65" s="69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10"/>
    </row>
    <row r="66" spans="1:33" ht="13.5" customHeight="1">
      <c r="A66" s="201" t="s">
        <v>767</v>
      </c>
      <c r="B66" s="202"/>
      <c r="C66" s="202"/>
      <c r="D66" s="202"/>
      <c r="E66" s="203"/>
      <c r="F66" s="269">
        <v>2027</v>
      </c>
      <c r="G66" s="270"/>
      <c r="H66" s="270"/>
      <c r="I66" s="270"/>
      <c r="J66" s="270"/>
      <c r="K66" s="270"/>
      <c r="L66" s="270"/>
      <c r="M66" s="63" t="s">
        <v>12</v>
      </c>
      <c r="N66" s="270" t="s">
        <v>232</v>
      </c>
      <c r="O66" s="270"/>
      <c r="P66" s="270"/>
      <c r="Q66" s="270"/>
      <c r="R66" s="270"/>
      <c r="S66" s="270"/>
      <c r="T66" s="63" t="s">
        <v>13</v>
      </c>
      <c r="U66" s="270" t="s">
        <v>313</v>
      </c>
      <c r="V66" s="270"/>
      <c r="W66" s="270"/>
      <c r="X66" s="270"/>
      <c r="Y66" s="270"/>
      <c r="Z66" s="270"/>
      <c r="AA66" s="209" t="s">
        <v>2</v>
      </c>
    </row>
    <row r="67" spans="1:33" ht="13.5" customHeight="1">
      <c r="A67" s="204"/>
      <c r="B67" s="202"/>
      <c r="C67" s="202"/>
      <c r="D67" s="202"/>
      <c r="E67" s="203"/>
      <c r="F67" s="271"/>
      <c r="G67" s="272"/>
      <c r="H67" s="272"/>
      <c r="I67" s="272"/>
      <c r="J67" s="272"/>
      <c r="K67" s="272"/>
      <c r="L67" s="272"/>
      <c r="M67" s="69"/>
      <c r="N67" s="272"/>
      <c r="O67" s="272"/>
      <c r="P67" s="272"/>
      <c r="Q67" s="272"/>
      <c r="R67" s="272"/>
      <c r="S67" s="272"/>
      <c r="T67" s="69"/>
      <c r="U67" s="272"/>
      <c r="V67" s="272"/>
      <c r="W67" s="272"/>
      <c r="X67" s="272"/>
      <c r="Y67" s="272"/>
      <c r="Z67" s="272"/>
      <c r="AA67" s="210"/>
    </row>
    <row r="68" spans="1:33" ht="26.25" customHeight="1">
      <c r="A68" s="280" t="s">
        <v>772</v>
      </c>
      <c r="B68" s="281"/>
      <c r="C68" s="281"/>
      <c r="D68" s="281"/>
      <c r="E68" s="281"/>
      <c r="F68" s="307" t="s">
        <v>404</v>
      </c>
      <c r="G68" s="308"/>
      <c r="H68" s="308"/>
      <c r="I68" s="311" t="s">
        <v>773</v>
      </c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3"/>
    </row>
    <row r="69" spans="1:33" ht="26.25" customHeight="1">
      <c r="A69" s="282"/>
      <c r="B69" s="281"/>
      <c r="C69" s="281"/>
      <c r="D69" s="281"/>
      <c r="E69" s="281"/>
      <c r="F69" s="309"/>
      <c r="G69" s="310"/>
      <c r="H69" s="310"/>
      <c r="I69" s="314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6"/>
    </row>
    <row r="70" spans="1:33" ht="13.5" customHeight="1">
      <c r="A70" s="283" t="s">
        <v>768</v>
      </c>
      <c r="B70" s="284"/>
      <c r="C70" s="284"/>
      <c r="D70" s="284"/>
      <c r="E70" s="284"/>
      <c r="F70" s="307"/>
      <c r="G70" s="308"/>
      <c r="H70" s="308"/>
      <c r="I70" s="308"/>
      <c r="J70" s="308"/>
      <c r="K70" s="287" t="s">
        <v>774</v>
      </c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9"/>
      <c r="AG70" s="54"/>
    </row>
    <row r="71" spans="1:33" ht="13.5" customHeight="1" thickBot="1">
      <c r="A71" s="285"/>
      <c r="B71" s="286"/>
      <c r="C71" s="286"/>
      <c r="D71" s="286"/>
      <c r="E71" s="286"/>
      <c r="F71" s="317"/>
      <c r="G71" s="318"/>
      <c r="H71" s="318"/>
      <c r="I71" s="318"/>
      <c r="J71" s="318"/>
      <c r="K71" s="290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2"/>
    </row>
    <row r="72" spans="1:33" ht="7.5" customHeight="1"/>
    <row r="73" spans="1:33" ht="13.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33" ht="20.399999999999999" thickBot="1">
      <c r="A74" s="47" t="s">
        <v>752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28"/>
      <c r="U74" s="28"/>
      <c r="V74" s="28"/>
      <c r="W74" s="28"/>
      <c r="X74" s="28"/>
      <c r="Y74" s="28"/>
      <c r="Z74" s="28"/>
      <c r="AA74" s="28"/>
    </row>
    <row r="75" spans="1:33" ht="12" customHeight="1">
      <c r="A75" s="273" t="s">
        <v>775</v>
      </c>
      <c r="B75" s="231"/>
      <c r="C75" s="231"/>
      <c r="D75" s="231"/>
      <c r="E75" s="232"/>
      <c r="F75" s="274" t="s">
        <v>3</v>
      </c>
      <c r="G75" s="275"/>
      <c r="H75" s="275"/>
      <c r="I75" s="275"/>
      <c r="J75" s="275"/>
      <c r="K75" s="275"/>
      <c r="L75" s="275"/>
      <c r="M75" s="275"/>
      <c r="N75" s="275"/>
      <c r="O75" s="275"/>
      <c r="P75" s="276"/>
      <c r="Q75" s="277" t="s">
        <v>4</v>
      </c>
      <c r="R75" s="278"/>
      <c r="S75" s="278"/>
      <c r="T75" s="278"/>
      <c r="U75" s="278"/>
      <c r="V75" s="278"/>
      <c r="W75" s="278"/>
      <c r="X75" s="278"/>
      <c r="Y75" s="278"/>
      <c r="Z75" s="278"/>
      <c r="AA75" s="279"/>
    </row>
    <row r="76" spans="1:33" ht="12" customHeight="1">
      <c r="A76" s="233"/>
      <c r="B76" s="234"/>
      <c r="C76" s="234"/>
      <c r="D76" s="234"/>
      <c r="E76" s="235"/>
      <c r="F76" s="72"/>
      <c r="G76" s="75"/>
      <c r="H76" s="75"/>
      <c r="I76" s="75"/>
      <c r="J76" s="75"/>
      <c r="K76" s="75"/>
      <c r="L76" s="75"/>
      <c r="M76" s="75"/>
      <c r="N76" s="75"/>
      <c r="O76" s="75"/>
      <c r="P76" s="76"/>
      <c r="Q76" s="80"/>
      <c r="R76" s="83"/>
      <c r="S76" s="83"/>
      <c r="T76" s="83"/>
      <c r="U76" s="83"/>
      <c r="V76" s="83"/>
      <c r="W76" s="83"/>
      <c r="X76" s="83"/>
      <c r="Y76" s="83"/>
      <c r="Z76" s="83"/>
      <c r="AA76" s="84"/>
    </row>
    <row r="77" spans="1:33" ht="12" customHeight="1">
      <c r="A77" s="236"/>
      <c r="B77" s="237"/>
      <c r="C77" s="237"/>
      <c r="D77" s="237"/>
      <c r="E77" s="238"/>
      <c r="F77" s="56"/>
      <c r="G77" s="77"/>
      <c r="H77" s="77"/>
      <c r="I77" s="77"/>
      <c r="J77" s="77"/>
      <c r="K77" s="77"/>
      <c r="L77" s="77"/>
      <c r="M77" s="77"/>
      <c r="N77" s="77"/>
      <c r="O77" s="77"/>
      <c r="P77" s="78"/>
      <c r="Q77" s="57"/>
      <c r="R77" s="85"/>
      <c r="S77" s="85"/>
      <c r="T77" s="85"/>
      <c r="U77" s="85"/>
      <c r="V77" s="85"/>
      <c r="W77" s="85"/>
      <c r="X77" s="85"/>
      <c r="Y77" s="85"/>
      <c r="Z77" s="85"/>
      <c r="AA77" s="86"/>
    </row>
    <row r="78" spans="1:33" ht="12" customHeight="1">
      <c r="A78" s="293" t="s">
        <v>776</v>
      </c>
      <c r="B78" s="294"/>
      <c r="C78" s="294"/>
      <c r="D78" s="294"/>
      <c r="E78" s="295"/>
      <c r="F78" s="71" t="s">
        <v>3</v>
      </c>
      <c r="G78" s="73"/>
      <c r="H78" s="73"/>
      <c r="I78" s="73"/>
      <c r="J78" s="73"/>
      <c r="K78" s="73"/>
      <c r="L78" s="73"/>
      <c r="M78" s="73"/>
      <c r="N78" s="73"/>
      <c r="O78" s="73"/>
      <c r="P78" s="74"/>
      <c r="Q78" s="79" t="s">
        <v>4</v>
      </c>
      <c r="R78" s="81"/>
      <c r="S78" s="81"/>
      <c r="T78" s="81"/>
      <c r="U78" s="81"/>
      <c r="V78" s="81"/>
      <c r="W78" s="81"/>
      <c r="X78" s="81"/>
      <c r="Y78" s="81"/>
      <c r="Z78" s="81"/>
      <c r="AA78" s="82"/>
    </row>
    <row r="79" spans="1:33" ht="12" customHeight="1">
      <c r="A79" s="233"/>
      <c r="B79" s="296"/>
      <c r="C79" s="296"/>
      <c r="D79" s="296"/>
      <c r="E79" s="297"/>
      <c r="F79" s="72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80"/>
      <c r="R79" s="83"/>
      <c r="S79" s="83"/>
      <c r="T79" s="83"/>
      <c r="U79" s="83"/>
      <c r="V79" s="83"/>
      <c r="W79" s="83"/>
      <c r="X79" s="83"/>
      <c r="Y79" s="83"/>
      <c r="Z79" s="83"/>
      <c r="AA79" s="84"/>
    </row>
    <row r="80" spans="1:33" ht="12" customHeight="1">
      <c r="A80" s="298"/>
      <c r="B80" s="299"/>
      <c r="C80" s="299"/>
      <c r="D80" s="299"/>
      <c r="E80" s="300"/>
      <c r="F80" s="56"/>
      <c r="G80" s="77"/>
      <c r="H80" s="77"/>
      <c r="I80" s="77"/>
      <c r="J80" s="77"/>
      <c r="K80" s="77"/>
      <c r="L80" s="77"/>
      <c r="M80" s="77"/>
      <c r="N80" s="77"/>
      <c r="O80" s="77"/>
      <c r="P80" s="78"/>
      <c r="Q80" s="57"/>
      <c r="R80" s="85"/>
      <c r="S80" s="85"/>
      <c r="T80" s="85"/>
      <c r="U80" s="85"/>
      <c r="V80" s="85"/>
      <c r="W80" s="85"/>
      <c r="X80" s="85"/>
      <c r="Y80" s="85"/>
      <c r="Z80" s="85"/>
      <c r="AA80" s="86"/>
    </row>
    <row r="81" spans="1:27" ht="12" customHeight="1">
      <c r="A81" s="293" t="s">
        <v>777</v>
      </c>
      <c r="B81" s="294"/>
      <c r="C81" s="294"/>
      <c r="D81" s="294"/>
      <c r="E81" s="295"/>
      <c r="F81" s="71" t="s">
        <v>3</v>
      </c>
      <c r="G81" s="73"/>
      <c r="H81" s="73"/>
      <c r="I81" s="73"/>
      <c r="J81" s="73"/>
      <c r="K81" s="73"/>
      <c r="L81" s="73"/>
      <c r="M81" s="73"/>
      <c r="N81" s="73"/>
      <c r="O81" s="73"/>
      <c r="P81" s="74"/>
      <c r="Q81" s="79" t="s">
        <v>4</v>
      </c>
      <c r="R81" s="73"/>
      <c r="S81" s="73"/>
      <c r="T81" s="73"/>
      <c r="U81" s="73"/>
      <c r="V81" s="73"/>
      <c r="W81" s="73"/>
      <c r="X81" s="73"/>
      <c r="Y81" s="73"/>
      <c r="Z81" s="73"/>
      <c r="AA81" s="136"/>
    </row>
    <row r="82" spans="1:27" ht="12" customHeight="1">
      <c r="A82" s="233"/>
      <c r="B82" s="296"/>
      <c r="C82" s="296"/>
      <c r="D82" s="296"/>
      <c r="E82" s="297"/>
      <c r="F82" s="72"/>
      <c r="G82" s="75"/>
      <c r="H82" s="75"/>
      <c r="I82" s="75"/>
      <c r="J82" s="75"/>
      <c r="K82" s="75"/>
      <c r="L82" s="75"/>
      <c r="M82" s="75"/>
      <c r="N82" s="75"/>
      <c r="O82" s="75"/>
      <c r="P82" s="76"/>
      <c r="Q82" s="80"/>
      <c r="R82" s="75"/>
      <c r="S82" s="75"/>
      <c r="T82" s="75"/>
      <c r="U82" s="75"/>
      <c r="V82" s="75"/>
      <c r="W82" s="75"/>
      <c r="X82" s="75"/>
      <c r="Y82" s="75"/>
      <c r="Z82" s="75"/>
      <c r="AA82" s="137"/>
    </row>
    <row r="83" spans="1:27" ht="12" customHeight="1" thickBot="1">
      <c r="A83" s="301"/>
      <c r="B83" s="302"/>
      <c r="C83" s="302"/>
      <c r="D83" s="302"/>
      <c r="E83" s="303"/>
      <c r="F83" s="59"/>
      <c r="G83" s="304"/>
      <c r="H83" s="304"/>
      <c r="I83" s="304"/>
      <c r="J83" s="304"/>
      <c r="K83" s="304"/>
      <c r="L83" s="304"/>
      <c r="M83" s="304"/>
      <c r="N83" s="304"/>
      <c r="O83" s="304"/>
      <c r="P83" s="305"/>
      <c r="Q83" s="60"/>
      <c r="R83" s="304"/>
      <c r="S83" s="304"/>
      <c r="T83" s="304"/>
      <c r="U83" s="304"/>
      <c r="V83" s="304"/>
      <c r="W83" s="304"/>
      <c r="X83" s="304"/>
      <c r="Y83" s="304"/>
      <c r="Z83" s="304"/>
      <c r="AA83" s="306"/>
    </row>
    <row r="84" spans="1:27" ht="12" customHeight="1">
      <c r="A84" s="273" t="s">
        <v>665</v>
      </c>
      <c r="B84" s="231"/>
      <c r="C84" s="231"/>
      <c r="D84" s="231"/>
      <c r="E84" s="232"/>
      <c r="F84" s="274" t="s">
        <v>3</v>
      </c>
      <c r="G84" s="275"/>
      <c r="H84" s="275"/>
      <c r="I84" s="275"/>
      <c r="J84" s="275"/>
      <c r="K84" s="275"/>
      <c r="L84" s="275"/>
      <c r="M84" s="275"/>
      <c r="N84" s="275"/>
      <c r="O84" s="275"/>
      <c r="P84" s="276"/>
      <c r="Q84" s="277" t="s">
        <v>4</v>
      </c>
      <c r="R84" s="278"/>
      <c r="S84" s="278"/>
      <c r="T84" s="278"/>
      <c r="U84" s="278"/>
      <c r="V84" s="278"/>
      <c r="W84" s="278"/>
      <c r="X84" s="278"/>
      <c r="Y84" s="278"/>
      <c r="Z84" s="278"/>
      <c r="AA84" s="279"/>
    </row>
    <row r="85" spans="1:27" ht="12" customHeight="1">
      <c r="A85" s="233"/>
      <c r="B85" s="234"/>
      <c r="C85" s="234"/>
      <c r="D85" s="234"/>
      <c r="E85" s="235"/>
      <c r="F85" s="72"/>
      <c r="G85" s="75"/>
      <c r="H85" s="75"/>
      <c r="I85" s="75"/>
      <c r="J85" s="75"/>
      <c r="K85" s="75"/>
      <c r="L85" s="75"/>
      <c r="M85" s="75"/>
      <c r="N85" s="75"/>
      <c r="O85" s="75"/>
      <c r="P85" s="76"/>
      <c r="Q85" s="80"/>
      <c r="R85" s="83"/>
      <c r="S85" s="83"/>
      <c r="T85" s="83"/>
      <c r="U85" s="83"/>
      <c r="V85" s="83"/>
      <c r="W85" s="83"/>
      <c r="X85" s="83"/>
      <c r="Y85" s="83"/>
      <c r="Z85" s="83"/>
      <c r="AA85" s="84"/>
    </row>
    <row r="86" spans="1:27" ht="12" customHeight="1">
      <c r="A86" s="236"/>
      <c r="B86" s="237"/>
      <c r="C86" s="237"/>
      <c r="D86" s="237"/>
      <c r="E86" s="238"/>
      <c r="F86" s="56"/>
      <c r="G86" s="77"/>
      <c r="H86" s="77"/>
      <c r="I86" s="77"/>
      <c r="J86" s="77"/>
      <c r="K86" s="77"/>
      <c r="L86" s="77"/>
      <c r="M86" s="77"/>
      <c r="N86" s="77"/>
      <c r="O86" s="77"/>
      <c r="P86" s="78"/>
      <c r="Q86" s="57"/>
      <c r="R86" s="85"/>
      <c r="S86" s="85"/>
      <c r="T86" s="85"/>
      <c r="U86" s="85"/>
      <c r="V86" s="85"/>
      <c r="W86" s="85"/>
      <c r="X86" s="85"/>
      <c r="Y86" s="85"/>
      <c r="Z86" s="85"/>
      <c r="AA86" s="86"/>
    </row>
    <row r="87" spans="1:27" ht="12" customHeight="1">
      <c r="A87" s="293" t="s">
        <v>666</v>
      </c>
      <c r="B87" s="294"/>
      <c r="C87" s="294"/>
      <c r="D87" s="294"/>
      <c r="E87" s="295"/>
      <c r="F87" s="71" t="s">
        <v>3</v>
      </c>
      <c r="G87" s="73"/>
      <c r="H87" s="73"/>
      <c r="I87" s="73"/>
      <c r="J87" s="73"/>
      <c r="K87" s="73"/>
      <c r="L87" s="73"/>
      <c r="M87" s="73"/>
      <c r="N87" s="73"/>
      <c r="O87" s="73"/>
      <c r="P87" s="74"/>
      <c r="Q87" s="79" t="s">
        <v>4</v>
      </c>
      <c r="R87" s="81"/>
      <c r="S87" s="81"/>
      <c r="T87" s="81"/>
      <c r="U87" s="81"/>
      <c r="V87" s="81"/>
      <c r="W87" s="81"/>
      <c r="X87" s="81"/>
      <c r="Y87" s="81"/>
      <c r="Z87" s="81"/>
      <c r="AA87" s="82"/>
    </row>
    <row r="88" spans="1:27" ht="12" customHeight="1">
      <c r="A88" s="233"/>
      <c r="B88" s="296"/>
      <c r="C88" s="296"/>
      <c r="D88" s="296"/>
      <c r="E88" s="297"/>
      <c r="F88" s="72"/>
      <c r="G88" s="75"/>
      <c r="H88" s="75"/>
      <c r="I88" s="75"/>
      <c r="J88" s="75"/>
      <c r="K88" s="75"/>
      <c r="L88" s="75"/>
      <c r="M88" s="75"/>
      <c r="N88" s="75"/>
      <c r="O88" s="75"/>
      <c r="P88" s="76"/>
      <c r="Q88" s="80"/>
      <c r="R88" s="83"/>
      <c r="S88" s="83"/>
      <c r="T88" s="83"/>
      <c r="U88" s="83"/>
      <c r="V88" s="83"/>
      <c r="W88" s="83"/>
      <c r="X88" s="83"/>
      <c r="Y88" s="83"/>
      <c r="Z88" s="83"/>
      <c r="AA88" s="84"/>
    </row>
    <row r="89" spans="1:27" ht="12" customHeight="1">
      <c r="A89" s="298"/>
      <c r="B89" s="299"/>
      <c r="C89" s="299"/>
      <c r="D89" s="299"/>
      <c r="E89" s="300"/>
      <c r="F89" s="56"/>
      <c r="G89" s="77"/>
      <c r="H89" s="77"/>
      <c r="I89" s="77"/>
      <c r="J89" s="77"/>
      <c r="K89" s="77"/>
      <c r="L89" s="77"/>
      <c r="M89" s="77"/>
      <c r="N89" s="77"/>
      <c r="O89" s="77"/>
      <c r="P89" s="78"/>
      <c r="Q89" s="57"/>
      <c r="R89" s="85"/>
      <c r="S89" s="85"/>
      <c r="T89" s="85"/>
      <c r="U89" s="85"/>
      <c r="V89" s="85"/>
      <c r="W89" s="85"/>
      <c r="X89" s="85"/>
      <c r="Y89" s="85"/>
      <c r="Z89" s="85"/>
      <c r="AA89" s="86"/>
    </row>
    <row r="90" spans="1:27" ht="12" customHeight="1">
      <c r="A90" s="293" t="s">
        <v>667</v>
      </c>
      <c r="B90" s="294"/>
      <c r="C90" s="294"/>
      <c r="D90" s="294"/>
      <c r="E90" s="295"/>
      <c r="F90" s="71" t="s">
        <v>3</v>
      </c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79" t="s">
        <v>4</v>
      </c>
      <c r="R90" s="73"/>
      <c r="S90" s="73"/>
      <c r="T90" s="73"/>
      <c r="U90" s="73"/>
      <c r="V90" s="73"/>
      <c r="W90" s="73"/>
      <c r="X90" s="73"/>
      <c r="Y90" s="73"/>
      <c r="Z90" s="73"/>
      <c r="AA90" s="136"/>
    </row>
    <row r="91" spans="1:27" ht="12" customHeight="1">
      <c r="A91" s="233"/>
      <c r="B91" s="296"/>
      <c r="C91" s="296"/>
      <c r="D91" s="296"/>
      <c r="E91" s="297"/>
      <c r="F91" s="72"/>
      <c r="G91" s="75"/>
      <c r="H91" s="75"/>
      <c r="I91" s="75"/>
      <c r="J91" s="75"/>
      <c r="K91" s="75"/>
      <c r="L91" s="75"/>
      <c r="M91" s="75"/>
      <c r="N91" s="75"/>
      <c r="O91" s="75"/>
      <c r="P91" s="76"/>
      <c r="Q91" s="80"/>
      <c r="R91" s="75"/>
      <c r="S91" s="75"/>
      <c r="T91" s="75"/>
      <c r="U91" s="75"/>
      <c r="V91" s="75"/>
      <c r="W91" s="75"/>
      <c r="X91" s="75"/>
      <c r="Y91" s="75"/>
      <c r="Z91" s="75"/>
      <c r="AA91" s="137"/>
    </row>
    <row r="92" spans="1:27" ht="12" customHeight="1" thickBot="1">
      <c r="A92" s="301"/>
      <c r="B92" s="302"/>
      <c r="C92" s="302"/>
      <c r="D92" s="302"/>
      <c r="E92" s="303"/>
      <c r="F92" s="59"/>
      <c r="G92" s="304"/>
      <c r="H92" s="304"/>
      <c r="I92" s="304"/>
      <c r="J92" s="304"/>
      <c r="K92" s="304"/>
      <c r="L92" s="304"/>
      <c r="M92" s="304"/>
      <c r="N92" s="304"/>
      <c r="O92" s="304"/>
      <c r="P92" s="305"/>
      <c r="Q92" s="60"/>
      <c r="R92" s="304"/>
      <c r="S92" s="304"/>
      <c r="T92" s="304"/>
      <c r="U92" s="304"/>
      <c r="V92" s="304"/>
      <c r="W92" s="304"/>
      <c r="X92" s="304"/>
      <c r="Y92" s="304"/>
      <c r="Z92" s="304"/>
      <c r="AA92" s="306"/>
    </row>
    <row r="93" spans="1:27" ht="12" customHeight="1">
      <c r="A93" s="273" t="s">
        <v>668</v>
      </c>
      <c r="B93" s="231"/>
      <c r="C93" s="231"/>
      <c r="D93" s="231"/>
      <c r="E93" s="232"/>
      <c r="F93" s="274" t="s">
        <v>3</v>
      </c>
      <c r="G93" s="275"/>
      <c r="H93" s="275"/>
      <c r="I93" s="275"/>
      <c r="J93" s="275"/>
      <c r="K93" s="275"/>
      <c r="L93" s="275"/>
      <c r="M93" s="275"/>
      <c r="N93" s="275"/>
      <c r="O93" s="275"/>
      <c r="P93" s="276"/>
      <c r="Q93" s="277" t="s">
        <v>4</v>
      </c>
      <c r="R93" s="278"/>
      <c r="S93" s="278"/>
      <c r="T93" s="278"/>
      <c r="U93" s="278"/>
      <c r="V93" s="278"/>
      <c r="W93" s="278"/>
      <c r="X93" s="278"/>
      <c r="Y93" s="278"/>
      <c r="Z93" s="278"/>
      <c r="AA93" s="279"/>
    </row>
    <row r="94" spans="1:27" ht="12" customHeight="1">
      <c r="A94" s="233"/>
      <c r="B94" s="234"/>
      <c r="C94" s="234"/>
      <c r="D94" s="234"/>
      <c r="E94" s="235"/>
      <c r="F94" s="72"/>
      <c r="G94" s="75"/>
      <c r="H94" s="75"/>
      <c r="I94" s="75"/>
      <c r="J94" s="75"/>
      <c r="K94" s="75"/>
      <c r="L94" s="75"/>
      <c r="M94" s="75"/>
      <c r="N94" s="75"/>
      <c r="O94" s="75"/>
      <c r="P94" s="76"/>
      <c r="Q94" s="80"/>
      <c r="R94" s="83"/>
      <c r="S94" s="83"/>
      <c r="T94" s="83"/>
      <c r="U94" s="83"/>
      <c r="V94" s="83"/>
      <c r="W94" s="83"/>
      <c r="X94" s="83"/>
      <c r="Y94" s="83"/>
      <c r="Z94" s="83"/>
      <c r="AA94" s="84"/>
    </row>
    <row r="95" spans="1:27" ht="12" customHeight="1">
      <c r="A95" s="236"/>
      <c r="B95" s="237"/>
      <c r="C95" s="237"/>
      <c r="D95" s="237"/>
      <c r="E95" s="238"/>
      <c r="F95" s="56"/>
      <c r="G95" s="77"/>
      <c r="H95" s="77"/>
      <c r="I95" s="77"/>
      <c r="J95" s="77"/>
      <c r="K95" s="77"/>
      <c r="L95" s="77"/>
      <c r="M95" s="77"/>
      <c r="N95" s="77"/>
      <c r="O95" s="77"/>
      <c r="P95" s="78"/>
      <c r="Q95" s="57"/>
      <c r="R95" s="85"/>
      <c r="S95" s="85"/>
      <c r="T95" s="85"/>
      <c r="U95" s="85"/>
      <c r="V95" s="85"/>
      <c r="W95" s="85"/>
      <c r="X95" s="85"/>
      <c r="Y95" s="85"/>
      <c r="Z95" s="85"/>
      <c r="AA95" s="86"/>
    </row>
    <row r="96" spans="1:27" ht="12" customHeight="1">
      <c r="A96" s="293" t="s">
        <v>669</v>
      </c>
      <c r="B96" s="294"/>
      <c r="C96" s="294"/>
      <c r="D96" s="294"/>
      <c r="E96" s="295"/>
      <c r="F96" s="71" t="s">
        <v>3</v>
      </c>
      <c r="G96" s="73"/>
      <c r="H96" s="73"/>
      <c r="I96" s="73"/>
      <c r="J96" s="73"/>
      <c r="K96" s="73"/>
      <c r="L96" s="73"/>
      <c r="M96" s="73"/>
      <c r="N96" s="73"/>
      <c r="O96" s="73"/>
      <c r="P96" s="74"/>
      <c r="Q96" s="79" t="s">
        <v>4</v>
      </c>
      <c r="R96" s="81"/>
      <c r="S96" s="81"/>
      <c r="T96" s="81"/>
      <c r="U96" s="81"/>
      <c r="V96" s="81"/>
      <c r="W96" s="81"/>
      <c r="X96" s="81"/>
      <c r="Y96" s="81"/>
      <c r="Z96" s="81"/>
      <c r="AA96" s="82"/>
    </row>
    <row r="97" spans="1:27" ht="12" customHeight="1">
      <c r="A97" s="233"/>
      <c r="B97" s="296"/>
      <c r="C97" s="296"/>
      <c r="D97" s="296"/>
      <c r="E97" s="297"/>
      <c r="F97" s="72"/>
      <c r="G97" s="75"/>
      <c r="H97" s="75"/>
      <c r="I97" s="75"/>
      <c r="J97" s="75"/>
      <c r="K97" s="75"/>
      <c r="L97" s="75"/>
      <c r="M97" s="75"/>
      <c r="N97" s="75"/>
      <c r="O97" s="75"/>
      <c r="P97" s="76"/>
      <c r="Q97" s="80"/>
      <c r="R97" s="83"/>
      <c r="S97" s="83"/>
      <c r="T97" s="83"/>
      <c r="U97" s="83"/>
      <c r="V97" s="83"/>
      <c r="W97" s="83"/>
      <c r="X97" s="83"/>
      <c r="Y97" s="83"/>
      <c r="Z97" s="83"/>
      <c r="AA97" s="84"/>
    </row>
    <row r="98" spans="1:27" ht="12" customHeight="1">
      <c r="A98" s="298"/>
      <c r="B98" s="299"/>
      <c r="C98" s="299"/>
      <c r="D98" s="299"/>
      <c r="E98" s="300"/>
      <c r="F98" s="56"/>
      <c r="G98" s="77"/>
      <c r="H98" s="77"/>
      <c r="I98" s="77"/>
      <c r="J98" s="77"/>
      <c r="K98" s="77"/>
      <c r="L98" s="77"/>
      <c r="M98" s="77"/>
      <c r="N98" s="77"/>
      <c r="O98" s="77"/>
      <c r="P98" s="78"/>
      <c r="Q98" s="57"/>
      <c r="R98" s="85"/>
      <c r="S98" s="85"/>
      <c r="T98" s="85"/>
      <c r="U98" s="85"/>
      <c r="V98" s="85"/>
      <c r="W98" s="85"/>
      <c r="X98" s="85"/>
      <c r="Y98" s="85"/>
      <c r="Z98" s="85"/>
      <c r="AA98" s="86"/>
    </row>
    <row r="99" spans="1:27" ht="12" customHeight="1">
      <c r="A99" s="293" t="s">
        <v>670</v>
      </c>
      <c r="B99" s="294"/>
      <c r="C99" s="294"/>
      <c r="D99" s="294"/>
      <c r="E99" s="295"/>
      <c r="F99" s="71" t="s">
        <v>3</v>
      </c>
      <c r="G99" s="73"/>
      <c r="H99" s="73"/>
      <c r="I99" s="73"/>
      <c r="J99" s="73"/>
      <c r="K99" s="73"/>
      <c r="L99" s="73"/>
      <c r="M99" s="73"/>
      <c r="N99" s="73"/>
      <c r="O99" s="73"/>
      <c r="P99" s="74"/>
      <c r="Q99" s="79" t="s">
        <v>4</v>
      </c>
      <c r="R99" s="73"/>
      <c r="S99" s="73"/>
      <c r="T99" s="73"/>
      <c r="U99" s="73"/>
      <c r="V99" s="73"/>
      <c r="W99" s="73"/>
      <c r="X99" s="73"/>
      <c r="Y99" s="73"/>
      <c r="Z99" s="73"/>
      <c r="AA99" s="136"/>
    </row>
    <row r="100" spans="1:27" ht="12" customHeight="1">
      <c r="A100" s="233"/>
      <c r="B100" s="296"/>
      <c r="C100" s="296"/>
      <c r="D100" s="296"/>
      <c r="E100" s="297"/>
      <c r="F100" s="72"/>
      <c r="G100" s="75"/>
      <c r="H100" s="75"/>
      <c r="I100" s="75"/>
      <c r="J100" s="75"/>
      <c r="K100" s="75"/>
      <c r="L100" s="75"/>
      <c r="M100" s="75"/>
      <c r="N100" s="75"/>
      <c r="O100" s="75"/>
      <c r="P100" s="76"/>
      <c r="Q100" s="80"/>
      <c r="R100" s="75"/>
      <c r="S100" s="75"/>
      <c r="T100" s="75"/>
      <c r="U100" s="75"/>
      <c r="V100" s="75"/>
      <c r="W100" s="75"/>
      <c r="X100" s="75"/>
      <c r="Y100" s="75"/>
      <c r="Z100" s="75"/>
      <c r="AA100" s="137"/>
    </row>
    <row r="101" spans="1:27" ht="12" customHeight="1" thickBot="1">
      <c r="A101" s="301"/>
      <c r="B101" s="302"/>
      <c r="C101" s="302"/>
      <c r="D101" s="302"/>
      <c r="E101" s="303"/>
      <c r="F101" s="59"/>
      <c r="G101" s="304"/>
      <c r="H101" s="304"/>
      <c r="I101" s="304"/>
      <c r="J101" s="304"/>
      <c r="K101" s="304"/>
      <c r="L101" s="304"/>
      <c r="M101" s="304"/>
      <c r="N101" s="304"/>
      <c r="O101" s="304"/>
      <c r="P101" s="305"/>
      <c r="Q101" s="60"/>
      <c r="R101" s="304"/>
      <c r="S101" s="304"/>
      <c r="T101" s="304"/>
      <c r="U101" s="304"/>
      <c r="V101" s="304"/>
      <c r="W101" s="304"/>
      <c r="X101" s="304"/>
      <c r="Y101" s="304"/>
      <c r="Z101" s="304"/>
      <c r="AA101" s="306"/>
    </row>
    <row r="102" spans="1:27" ht="12" customHeight="1">
      <c r="A102" s="273" t="s">
        <v>671</v>
      </c>
      <c r="B102" s="231"/>
      <c r="C102" s="231"/>
      <c r="D102" s="231"/>
      <c r="E102" s="232"/>
      <c r="F102" s="274" t="s">
        <v>3</v>
      </c>
      <c r="G102" s="275"/>
      <c r="H102" s="275"/>
      <c r="I102" s="275"/>
      <c r="J102" s="275"/>
      <c r="K102" s="275"/>
      <c r="L102" s="275"/>
      <c r="M102" s="275"/>
      <c r="N102" s="275"/>
      <c r="O102" s="275"/>
      <c r="P102" s="276"/>
      <c r="Q102" s="277" t="s">
        <v>4</v>
      </c>
      <c r="R102" s="278"/>
      <c r="S102" s="278"/>
      <c r="T102" s="278"/>
      <c r="U102" s="278"/>
      <c r="V102" s="278"/>
      <c r="W102" s="278"/>
      <c r="X102" s="278"/>
      <c r="Y102" s="278"/>
      <c r="Z102" s="278"/>
      <c r="AA102" s="279"/>
    </row>
    <row r="103" spans="1:27" ht="12" customHeight="1">
      <c r="A103" s="233"/>
      <c r="B103" s="234"/>
      <c r="C103" s="234"/>
      <c r="D103" s="234"/>
      <c r="E103" s="235"/>
      <c r="F103" s="72"/>
      <c r="G103" s="75"/>
      <c r="H103" s="75"/>
      <c r="I103" s="75"/>
      <c r="J103" s="75"/>
      <c r="K103" s="75"/>
      <c r="L103" s="75"/>
      <c r="M103" s="75"/>
      <c r="N103" s="75"/>
      <c r="O103" s="75"/>
      <c r="P103" s="76"/>
      <c r="Q103" s="80"/>
      <c r="R103" s="83"/>
      <c r="S103" s="83"/>
      <c r="T103" s="83"/>
      <c r="U103" s="83"/>
      <c r="V103" s="83"/>
      <c r="W103" s="83"/>
      <c r="X103" s="83"/>
      <c r="Y103" s="83"/>
      <c r="Z103" s="83"/>
      <c r="AA103" s="84"/>
    </row>
    <row r="104" spans="1:27" ht="12" customHeight="1">
      <c r="A104" s="236"/>
      <c r="B104" s="237"/>
      <c r="C104" s="237"/>
      <c r="D104" s="237"/>
      <c r="E104" s="238"/>
      <c r="F104" s="56"/>
      <c r="G104" s="77"/>
      <c r="H104" s="77"/>
      <c r="I104" s="77"/>
      <c r="J104" s="77"/>
      <c r="K104" s="77"/>
      <c r="L104" s="77"/>
      <c r="M104" s="77"/>
      <c r="N104" s="77"/>
      <c r="O104" s="77"/>
      <c r="P104" s="78"/>
      <c r="Q104" s="57"/>
      <c r="R104" s="85"/>
      <c r="S104" s="85"/>
      <c r="T104" s="85"/>
      <c r="U104" s="85"/>
      <c r="V104" s="85"/>
      <c r="W104" s="85"/>
      <c r="X104" s="85"/>
      <c r="Y104" s="85"/>
      <c r="Z104" s="85"/>
      <c r="AA104" s="86"/>
    </row>
    <row r="105" spans="1:27" ht="12" customHeight="1">
      <c r="A105" s="293" t="s">
        <v>672</v>
      </c>
      <c r="B105" s="294"/>
      <c r="C105" s="294"/>
      <c r="D105" s="294"/>
      <c r="E105" s="295"/>
      <c r="F105" s="71" t="s">
        <v>3</v>
      </c>
      <c r="G105" s="73"/>
      <c r="H105" s="73"/>
      <c r="I105" s="73"/>
      <c r="J105" s="73"/>
      <c r="K105" s="73"/>
      <c r="L105" s="73"/>
      <c r="M105" s="73"/>
      <c r="N105" s="73"/>
      <c r="O105" s="73"/>
      <c r="P105" s="74"/>
      <c r="Q105" s="79" t="s">
        <v>4</v>
      </c>
      <c r="R105" s="81"/>
      <c r="S105" s="81"/>
      <c r="T105" s="81"/>
      <c r="U105" s="81"/>
      <c r="V105" s="81"/>
      <c r="W105" s="81"/>
      <c r="X105" s="81"/>
      <c r="Y105" s="81"/>
      <c r="Z105" s="81"/>
      <c r="AA105" s="82"/>
    </row>
    <row r="106" spans="1:27" ht="12" customHeight="1">
      <c r="A106" s="233"/>
      <c r="B106" s="296"/>
      <c r="C106" s="296"/>
      <c r="D106" s="296"/>
      <c r="E106" s="297"/>
      <c r="F106" s="72"/>
      <c r="G106" s="75"/>
      <c r="H106" s="75"/>
      <c r="I106" s="75"/>
      <c r="J106" s="75"/>
      <c r="K106" s="75"/>
      <c r="L106" s="75"/>
      <c r="M106" s="75"/>
      <c r="N106" s="75"/>
      <c r="O106" s="75"/>
      <c r="P106" s="76"/>
      <c r="Q106" s="80"/>
      <c r="R106" s="83"/>
      <c r="S106" s="83"/>
      <c r="T106" s="83"/>
      <c r="U106" s="83"/>
      <c r="V106" s="83"/>
      <c r="W106" s="83"/>
      <c r="X106" s="83"/>
      <c r="Y106" s="83"/>
      <c r="Z106" s="83"/>
      <c r="AA106" s="84"/>
    </row>
    <row r="107" spans="1:27" ht="12" customHeight="1">
      <c r="A107" s="298"/>
      <c r="B107" s="299"/>
      <c r="C107" s="299"/>
      <c r="D107" s="299"/>
      <c r="E107" s="300"/>
      <c r="F107" s="56"/>
      <c r="G107" s="77"/>
      <c r="H107" s="77"/>
      <c r="I107" s="77"/>
      <c r="J107" s="77"/>
      <c r="K107" s="77"/>
      <c r="L107" s="77"/>
      <c r="M107" s="77"/>
      <c r="N107" s="77"/>
      <c r="O107" s="77"/>
      <c r="P107" s="78"/>
      <c r="Q107" s="57"/>
      <c r="R107" s="85"/>
      <c r="S107" s="85"/>
      <c r="T107" s="85"/>
      <c r="U107" s="85"/>
      <c r="V107" s="85"/>
      <c r="W107" s="85"/>
      <c r="X107" s="85"/>
      <c r="Y107" s="85"/>
      <c r="Z107" s="85"/>
      <c r="AA107" s="86"/>
    </row>
    <row r="108" spans="1:27" ht="12" customHeight="1">
      <c r="A108" s="293" t="s">
        <v>673</v>
      </c>
      <c r="B108" s="294"/>
      <c r="C108" s="294"/>
      <c r="D108" s="294"/>
      <c r="E108" s="295"/>
      <c r="F108" s="71" t="s">
        <v>3</v>
      </c>
      <c r="G108" s="73"/>
      <c r="H108" s="73"/>
      <c r="I108" s="73"/>
      <c r="J108" s="73"/>
      <c r="K108" s="73"/>
      <c r="L108" s="73"/>
      <c r="M108" s="73"/>
      <c r="N108" s="73"/>
      <c r="O108" s="73"/>
      <c r="P108" s="74"/>
      <c r="Q108" s="79" t="s">
        <v>4</v>
      </c>
      <c r="R108" s="73"/>
      <c r="S108" s="73"/>
      <c r="T108" s="73"/>
      <c r="U108" s="73"/>
      <c r="V108" s="73"/>
      <c r="W108" s="73"/>
      <c r="X108" s="73"/>
      <c r="Y108" s="73"/>
      <c r="Z108" s="73"/>
      <c r="AA108" s="136"/>
    </row>
    <row r="109" spans="1:27" ht="12" customHeight="1">
      <c r="A109" s="233"/>
      <c r="B109" s="296"/>
      <c r="C109" s="296"/>
      <c r="D109" s="296"/>
      <c r="E109" s="297"/>
      <c r="F109" s="72"/>
      <c r="G109" s="75"/>
      <c r="H109" s="75"/>
      <c r="I109" s="75"/>
      <c r="J109" s="75"/>
      <c r="K109" s="75"/>
      <c r="L109" s="75"/>
      <c r="M109" s="75"/>
      <c r="N109" s="75"/>
      <c r="O109" s="75"/>
      <c r="P109" s="76"/>
      <c r="Q109" s="80"/>
      <c r="R109" s="75"/>
      <c r="S109" s="75"/>
      <c r="T109" s="75"/>
      <c r="U109" s="75"/>
      <c r="V109" s="75"/>
      <c r="W109" s="75"/>
      <c r="X109" s="75"/>
      <c r="Y109" s="75"/>
      <c r="Z109" s="75"/>
      <c r="AA109" s="137"/>
    </row>
    <row r="110" spans="1:27" ht="12" customHeight="1" thickBot="1">
      <c r="A110" s="301"/>
      <c r="B110" s="302"/>
      <c r="C110" s="302"/>
      <c r="D110" s="302"/>
      <c r="E110" s="303"/>
      <c r="F110" s="59"/>
      <c r="G110" s="304"/>
      <c r="H110" s="304"/>
      <c r="I110" s="304"/>
      <c r="J110" s="304"/>
      <c r="K110" s="304"/>
      <c r="L110" s="304"/>
      <c r="M110" s="304"/>
      <c r="N110" s="304"/>
      <c r="O110" s="304"/>
      <c r="P110" s="305"/>
      <c r="Q110" s="60"/>
      <c r="R110" s="304"/>
      <c r="S110" s="304"/>
      <c r="T110" s="304"/>
      <c r="U110" s="304"/>
      <c r="V110" s="304"/>
      <c r="W110" s="304"/>
      <c r="X110" s="304"/>
      <c r="Y110" s="304"/>
      <c r="Z110" s="304"/>
      <c r="AA110" s="306"/>
    </row>
    <row r="111" spans="1:27" ht="12" customHeight="1">
      <c r="A111" s="273" t="s">
        <v>674</v>
      </c>
      <c r="B111" s="231"/>
      <c r="C111" s="231"/>
      <c r="D111" s="231"/>
      <c r="E111" s="232"/>
      <c r="F111" s="274" t="s">
        <v>3</v>
      </c>
      <c r="G111" s="275"/>
      <c r="H111" s="275"/>
      <c r="I111" s="275"/>
      <c r="J111" s="275"/>
      <c r="K111" s="275"/>
      <c r="L111" s="275"/>
      <c r="M111" s="275"/>
      <c r="N111" s="275"/>
      <c r="O111" s="275"/>
      <c r="P111" s="276"/>
      <c r="Q111" s="277" t="s">
        <v>4</v>
      </c>
      <c r="R111" s="278"/>
      <c r="S111" s="278"/>
      <c r="T111" s="278"/>
      <c r="U111" s="278"/>
      <c r="V111" s="278"/>
      <c r="W111" s="278"/>
      <c r="X111" s="278"/>
      <c r="Y111" s="278"/>
      <c r="Z111" s="278"/>
      <c r="AA111" s="279"/>
    </row>
    <row r="112" spans="1:27" ht="12" customHeight="1">
      <c r="A112" s="233"/>
      <c r="B112" s="234"/>
      <c r="C112" s="234"/>
      <c r="D112" s="234"/>
      <c r="E112" s="235"/>
      <c r="F112" s="72"/>
      <c r="G112" s="75"/>
      <c r="H112" s="75"/>
      <c r="I112" s="75"/>
      <c r="J112" s="75"/>
      <c r="K112" s="75"/>
      <c r="L112" s="75"/>
      <c r="M112" s="75"/>
      <c r="N112" s="75"/>
      <c r="O112" s="75"/>
      <c r="P112" s="76"/>
      <c r="Q112" s="80"/>
      <c r="R112" s="83"/>
      <c r="S112" s="83"/>
      <c r="T112" s="83"/>
      <c r="U112" s="83"/>
      <c r="V112" s="83"/>
      <c r="W112" s="83"/>
      <c r="X112" s="83"/>
      <c r="Y112" s="83"/>
      <c r="Z112" s="83"/>
      <c r="AA112" s="84"/>
    </row>
    <row r="113" spans="1:27" ht="12" customHeight="1">
      <c r="A113" s="236"/>
      <c r="B113" s="237"/>
      <c r="C113" s="237"/>
      <c r="D113" s="237"/>
      <c r="E113" s="238"/>
      <c r="F113" s="56"/>
      <c r="G113" s="77"/>
      <c r="H113" s="77"/>
      <c r="I113" s="77"/>
      <c r="J113" s="77"/>
      <c r="K113" s="77"/>
      <c r="L113" s="77"/>
      <c r="M113" s="77"/>
      <c r="N113" s="77"/>
      <c r="O113" s="77"/>
      <c r="P113" s="78"/>
      <c r="Q113" s="57"/>
      <c r="R113" s="85"/>
      <c r="S113" s="85"/>
      <c r="T113" s="85"/>
      <c r="U113" s="85"/>
      <c r="V113" s="85"/>
      <c r="W113" s="85"/>
      <c r="X113" s="85"/>
      <c r="Y113" s="85"/>
      <c r="Z113" s="85"/>
      <c r="AA113" s="86"/>
    </row>
    <row r="114" spans="1:27" ht="12" customHeight="1">
      <c r="A114" s="293" t="s">
        <v>675</v>
      </c>
      <c r="B114" s="294"/>
      <c r="C114" s="294"/>
      <c r="D114" s="294"/>
      <c r="E114" s="295"/>
      <c r="F114" s="71" t="s">
        <v>3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4"/>
      <c r="Q114" s="79" t="s">
        <v>4</v>
      </c>
      <c r="R114" s="81"/>
      <c r="S114" s="81"/>
      <c r="T114" s="81"/>
      <c r="U114" s="81"/>
      <c r="V114" s="81"/>
      <c r="W114" s="81"/>
      <c r="X114" s="81"/>
      <c r="Y114" s="81"/>
      <c r="Z114" s="81"/>
      <c r="AA114" s="82"/>
    </row>
    <row r="115" spans="1:27" ht="12" customHeight="1">
      <c r="A115" s="233"/>
      <c r="B115" s="296"/>
      <c r="C115" s="296"/>
      <c r="D115" s="296"/>
      <c r="E115" s="297"/>
      <c r="F115" s="72"/>
      <c r="G115" s="75"/>
      <c r="H115" s="75"/>
      <c r="I115" s="75"/>
      <c r="J115" s="75"/>
      <c r="K115" s="75"/>
      <c r="L115" s="75"/>
      <c r="M115" s="75"/>
      <c r="N115" s="75"/>
      <c r="O115" s="75"/>
      <c r="P115" s="76"/>
      <c r="Q115" s="80"/>
      <c r="R115" s="83"/>
      <c r="S115" s="83"/>
      <c r="T115" s="83"/>
      <c r="U115" s="83"/>
      <c r="V115" s="83"/>
      <c r="W115" s="83"/>
      <c r="X115" s="83"/>
      <c r="Y115" s="83"/>
      <c r="Z115" s="83"/>
      <c r="AA115" s="84"/>
    </row>
    <row r="116" spans="1:27" ht="12" customHeight="1">
      <c r="A116" s="298"/>
      <c r="B116" s="299"/>
      <c r="C116" s="299"/>
      <c r="D116" s="299"/>
      <c r="E116" s="300"/>
      <c r="F116" s="56"/>
      <c r="G116" s="77"/>
      <c r="H116" s="77"/>
      <c r="I116" s="77"/>
      <c r="J116" s="77"/>
      <c r="K116" s="77"/>
      <c r="L116" s="77"/>
      <c r="M116" s="77"/>
      <c r="N116" s="77"/>
      <c r="O116" s="77"/>
      <c r="P116" s="78"/>
      <c r="Q116" s="57"/>
      <c r="R116" s="85"/>
      <c r="S116" s="85"/>
      <c r="T116" s="85"/>
      <c r="U116" s="85"/>
      <c r="V116" s="85"/>
      <c r="W116" s="85"/>
      <c r="X116" s="85"/>
      <c r="Y116" s="85"/>
      <c r="Z116" s="85"/>
      <c r="AA116" s="86"/>
    </row>
    <row r="117" spans="1:27" ht="12" customHeight="1">
      <c r="A117" s="293" t="s">
        <v>676</v>
      </c>
      <c r="B117" s="294"/>
      <c r="C117" s="294"/>
      <c r="D117" s="294"/>
      <c r="E117" s="295"/>
      <c r="F117" s="71" t="s">
        <v>3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4"/>
      <c r="Q117" s="79" t="s">
        <v>4</v>
      </c>
      <c r="R117" s="73"/>
      <c r="S117" s="73"/>
      <c r="T117" s="73"/>
      <c r="U117" s="73"/>
      <c r="V117" s="73"/>
      <c r="W117" s="73"/>
      <c r="X117" s="73"/>
      <c r="Y117" s="73"/>
      <c r="Z117" s="73"/>
      <c r="AA117" s="136"/>
    </row>
    <row r="118" spans="1:27" ht="12" customHeight="1">
      <c r="A118" s="233"/>
      <c r="B118" s="296"/>
      <c r="C118" s="296"/>
      <c r="D118" s="296"/>
      <c r="E118" s="297"/>
      <c r="F118" s="72"/>
      <c r="G118" s="75"/>
      <c r="H118" s="75"/>
      <c r="I118" s="75"/>
      <c r="J118" s="75"/>
      <c r="K118" s="75"/>
      <c r="L118" s="75"/>
      <c r="M118" s="75"/>
      <c r="N118" s="75"/>
      <c r="O118" s="75"/>
      <c r="P118" s="76"/>
      <c r="Q118" s="80"/>
      <c r="R118" s="75"/>
      <c r="S118" s="75"/>
      <c r="T118" s="75"/>
      <c r="U118" s="75"/>
      <c r="V118" s="75"/>
      <c r="W118" s="75"/>
      <c r="X118" s="75"/>
      <c r="Y118" s="75"/>
      <c r="Z118" s="75"/>
      <c r="AA118" s="137"/>
    </row>
    <row r="119" spans="1:27" ht="12" customHeight="1" thickBot="1">
      <c r="A119" s="301"/>
      <c r="B119" s="302"/>
      <c r="C119" s="302"/>
      <c r="D119" s="302"/>
      <c r="E119" s="303"/>
      <c r="F119" s="59"/>
      <c r="G119" s="304"/>
      <c r="H119" s="304"/>
      <c r="I119" s="304"/>
      <c r="J119" s="304"/>
      <c r="K119" s="304"/>
      <c r="L119" s="304"/>
      <c r="M119" s="304"/>
      <c r="N119" s="304"/>
      <c r="O119" s="304"/>
      <c r="P119" s="305"/>
      <c r="Q119" s="60"/>
      <c r="R119" s="304"/>
      <c r="S119" s="304"/>
      <c r="T119" s="304"/>
      <c r="U119" s="304"/>
      <c r="V119" s="304"/>
      <c r="W119" s="304"/>
      <c r="X119" s="304"/>
      <c r="Y119" s="304"/>
      <c r="Z119" s="304"/>
      <c r="AA119" s="306"/>
    </row>
    <row r="120" spans="1:27" ht="12" customHeight="1">
      <c r="A120" s="273" t="s">
        <v>677</v>
      </c>
      <c r="B120" s="231"/>
      <c r="C120" s="231"/>
      <c r="D120" s="231"/>
      <c r="E120" s="232"/>
      <c r="F120" s="274" t="s">
        <v>3</v>
      </c>
      <c r="G120" s="275"/>
      <c r="H120" s="275"/>
      <c r="I120" s="275"/>
      <c r="J120" s="275"/>
      <c r="K120" s="275"/>
      <c r="L120" s="275"/>
      <c r="M120" s="275"/>
      <c r="N120" s="275"/>
      <c r="O120" s="275"/>
      <c r="P120" s="276"/>
      <c r="Q120" s="277" t="s">
        <v>4</v>
      </c>
      <c r="R120" s="278"/>
      <c r="S120" s="278"/>
      <c r="T120" s="278"/>
      <c r="U120" s="278"/>
      <c r="V120" s="278"/>
      <c r="W120" s="278"/>
      <c r="X120" s="278"/>
      <c r="Y120" s="278"/>
      <c r="Z120" s="278"/>
      <c r="AA120" s="279"/>
    </row>
    <row r="121" spans="1:27" ht="12" customHeight="1">
      <c r="A121" s="233"/>
      <c r="B121" s="234"/>
      <c r="C121" s="234"/>
      <c r="D121" s="234"/>
      <c r="E121" s="235"/>
      <c r="F121" s="72"/>
      <c r="G121" s="75"/>
      <c r="H121" s="75"/>
      <c r="I121" s="75"/>
      <c r="J121" s="75"/>
      <c r="K121" s="75"/>
      <c r="L121" s="75"/>
      <c r="M121" s="75"/>
      <c r="N121" s="75"/>
      <c r="O121" s="75"/>
      <c r="P121" s="76"/>
      <c r="Q121" s="80"/>
      <c r="R121" s="83"/>
      <c r="S121" s="83"/>
      <c r="T121" s="83"/>
      <c r="U121" s="83"/>
      <c r="V121" s="83"/>
      <c r="W121" s="83"/>
      <c r="X121" s="83"/>
      <c r="Y121" s="83"/>
      <c r="Z121" s="83"/>
      <c r="AA121" s="84"/>
    </row>
    <row r="122" spans="1:27" ht="12" customHeight="1">
      <c r="A122" s="236"/>
      <c r="B122" s="237"/>
      <c r="C122" s="237"/>
      <c r="D122" s="237"/>
      <c r="E122" s="238"/>
      <c r="F122" s="56"/>
      <c r="G122" s="77"/>
      <c r="H122" s="77"/>
      <c r="I122" s="77"/>
      <c r="J122" s="77"/>
      <c r="K122" s="77"/>
      <c r="L122" s="77"/>
      <c r="M122" s="77"/>
      <c r="N122" s="77"/>
      <c r="O122" s="77"/>
      <c r="P122" s="78"/>
      <c r="Q122" s="57"/>
      <c r="R122" s="85"/>
      <c r="S122" s="85"/>
      <c r="T122" s="85"/>
      <c r="U122" s="85"/>
      <c r="V122" s="85"/>
      <c r="W122" s="85"/>
      <c r="X122" s="85"/>
      <c r="Y122" s="85"/>
      <c r="Z122" s="85"/>
      <c r="AA122" s="86"/>
    </row>
    <row r="123" spans="1:27" ht="12" customHeight="1">
      <c r="A123" s="293" t="s">
        <v>678</v>
      </c>
      <c r="B123" s="294"/>
      <c r="C123" s="294"/>
      <c r="D123" s="294"/>
      <c r="E123" s="295"/>
      <c r="F123" s="71" t="s">
        <v>3</v>
      </c>
      <c r="G123" s="73"/>
      <c r="H123" s="73"/>
      <c r="I123" s="73"/>
      <c r="J123" s="73"/>
      <c r="K123" s="73"/>
      <c r="L123" s="73"/>
      <c r="M123" s="73"/>
      <c r="N123" s="73"/>
      <c r="O123" s="73"/>
      <c r="P123" s="74"/>
      <c r="Q123" s="79" t="s">
        <v>4</v>
      </c>
      <c r="R123" s="81"/>
      <c r="S123" s="81"/>
      <c r="T123" s="81"/>
      <c r="U123" s="81"/>
      <c r="V123" s="81"/>
      <c r="W123" s="81"/>
      <c r="X123" s="81"/>
      <c r="Y123" s="81"/>
      <c r="Z123" s="81"/>
      <c r="AA123" s="82"/>
    </row>
    <row r="124" spans="1:27" ht="12" customHeight="1">
      <c r="A124" s="233"/>
      <c r="B124" s="296"/>
      <c r="C124" s="296"/>
      <c r="D124" s="296"/>
      <c r="E124" s="297"/>
      <c r="F124" s="72"/>
      <c r="G124" s="75"/>
      <c r="H124" s="75"/>
      <c r="I124" s="75"/>
      <c r="J124" s="75"/>
      <c r="K124" s="75"/>
      <c r="L124" s="75"/>
      <c r="M124" s="75"/>
      <c r="N124" s="75"/>
      <c r="O124" s="75"/>
      <c r="P124" s="76"/>
      <c r="Q124" s="80"/>
      <c r="R124" s="83"/>
      <c r="S124" s="83"/>
      <c r="T124" s="83"/>
      <c r="U124" s="83"/>
      <c r="V124" s="83"/>
      <c r="W124" s="83"/>
      <c r="X124" s="83"/>
      <c r="Y124" s="83"/>
      <c r="Z124" s="83"/>
      <c r="AA124" s="84"/>
    </row>
    <row r="125" spans="1:27" ht="12" customHeight="1">
      <c r="A125" s="298"/>
      <c r="B125" s="299"/>
      <c r="C125" s="299"/>
      <c r="D125" s="299"/>
      <c r="E125" s="300"/>
      <c r="F125" s="56"/>
      <c r="G125" s="77"/>
      <c r="H125" s="77"/>
      <c r="I125" s="77"/>
      <c r="J125" s="77"/>
      <c r="K125" s="77"/>
      <c r="L125" s="77"/>
      <c r="M125" s="77"/>
      <c r="N125" s="77"/>
      <c r="O125" s="77"/>
      <c r="P125" s="78"/>
      <c r="Q125" s="57"/>
      <c r="R125" s="85"/>
      <c r="S125" s="85"/>
      <c r="T125" s="85"/>
      <c r="U125" s="85"/>
      <c r="V125" s="85"/>
      <c r="W125" s="85"/>
      <c r="X125" s="85"/>
      <c r="Y125" s="85"/>
      <c r="Z125" s="85"/>
      <c r="AA125" s="86"/>
    </row>
    <row r="126" spans="1:27" ht="12" customHeight="1">
      <c r="A126" s="293" t="s">
        <v>679</v>
      </c>
      <c r="B126" s="294"/>
      <c r="C126" s="294"/>
      <c r="D126" s="294"/>
      <c r="E126" s="295"/>
      <c r="F126" s="71" t="s">
        <v>3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4"/>
      <c r="Q126" s="79" t="s">
        <v>4</v>
      </c>
      <c r="R126" s="73"/>
      <c r="S126" s="73"/>
      <c r="T126" s="73"/>
      <c r="U126" s="73"/>
      <c r="V126" s="73"/>
      <c r="W126" s="73"/>
      <c r="X126" s="73"/>
      <c r="Y126" s="73"/>
      <c r="Z126" s="73"/>
      <c r="AA126" s="136"/>
    </row>
    <row r="127" spans="1:27" ht="12" customHeight="1">
      <c r="A127" s="233"/>
      <c r="B127" s="296"/>
      <c r="C127" s="296"/>
      <c r="D127" s="296"/>
      <c r="E127" s="297"/>
      <c r="F127" s="72"/>
      <c r="G127" s="75"/>
      <c r="H127" s="75"/>
      <c r="I127" s="75"/>
      <c r="J127" s="75"/>
      <c r="K127" s="75"/>
      <c r="L127" s="75"/>
      <c r="M127" s="75"/>
      <c r="N127" s="75"/>
      <c r="O127" s="75"/>
      <c r="P127" s="76"/>
      <c r="Q127" s="80"/>
      <c r="R127" s="75"/>
      <c r="S127" s="75"/>
      <c r="T127" s="75"/>
      <c r="U127" s="75"/>
      <c r="V127" s="75"/>
      <c r="W127" s="75"/>
      <c r="X127" s="75"/>
      <c r="Y127" s="75"/>
      <c r="Z127" s="75"/>
      <c r="AA127" s="137"/>
    </row>
    <row r="128" spans="1:27" ht="12" customHeight="1" thickBot="1">
      <c r="A128" s="301"/>
      <c r="B128" s="302"/>
      <c r="C128" s="302"/>
      <c r="D128" s="302"/>
      <c r="E128" s="303"/>
      <c r="F128" s="59"/>
      <c r="G128" s="304"/>
      <c r="H128" s="304"/>
      <c r="I128" s="304"/>
      <c r="J128" s="304"/>
      <c r="K128" s="304"/>
      <c r="L128" s="304"/>
      <c r="M128" s="304"/>
      <c r="N128" s="304"/>
      <c r="O128" s="304"/>
      <c r="P128" s="305"/>
      <c r="Q128" s="60"/>
      <c r="R128" s="304"/>
      <c r="S128" s="304"/>
      <c r="T128" s="304"/>
      <c r="U128" s="304"/>
      <c r="V128" s="304"/>
      <c r="W128" s="304"/>
      <c r="X128" s="304"/>
      <c r="Y128" s="304"/>
      <c r="Z128" s="304"/>
      <c r="AA128" s="306"/>
    </row>
    <row r="129" spans="1:27" ht="12" customHeight="1">
      <c r="A129" s="273" t="s">
        <v>680</v>
      </c>
      <c r="B129" s="231"/>
      <c r="C129" s="231"/>
      <c r="D129" s="231"/>
      <c r="E129" s="232"/>
      <c r="F129" s="274" t="s">
        <v>3</v>
      </c>
      <c r="G129" s="275"/>
      <c r="H129" s="275"/>
      <c r="I129" s="275"/>
      <c r="J129" s="275"/>
      <c r="K129" s="275"/>
      <c r="L129" s="275"/>
      <c r="M129" s="275"/>
      <c r="N129" s="275"/>
      <c r="O129" s="275"/>
      <c r="P129" s="276"/>
      <c r="Q129" s="277" t="s">
        <v>4</v>
      </c>
      <c r="R129" s="278"/>
      <c r="S129" s="278"/>
      <c r="T129" s="278"/>
      <c r="U129" s="278"/>
      <c r="V129" s="278"/>
      <c r="W129" s="278"/>
      <c r="X129" s="278"/>
      <c r="Y129" s="278"/>
      <c r="Z129" s="278"/>
      <c r="AA129" s="279"/>
    </row>
    <row r="130" spans="1:27" ht="12" customHeight="1">
      <c r="A130" s="233"/>
      <c r="B130" s="234"/>
      <c r="C130" s="234"/>
      <c r="D130" s="234"/>
      <c r="E130" s="235"/>
      <c r="F130" s="72"/>
      <c r="G130" s="75"/>
      <c r="H130" s="75"/>
      <c r="I130" s="75"/>
      <c r="J130" s="75"/>
      <c r="K130" s="75"/>
      <c r="L130" s="75"/>
      <c r="M130" s="75"/>
      <c r="N130" s="75"/>
      <c r="O130" s="75"/>
      <c r="P130" s="76"/>
      <c r="Q130" s="80"/>
      <c r="R130" s="83"/>
      <c r="S130" s="83"/>
      <c r="T130" s="83"/>
      <c r="U130" s="83"/>
      <c r="V130" s="83"/>
      <c r="W130" s="83"/>
      <c r="X130" s="83"/>
      <c r="Y130" s="83"/>
      <c r="Z130" s="83"/>
      <c r="AA130" s="84"/>
    </row>
    <row r="131" spans="1:27" ht="12" customHeight="1">
      <c r="A131" s="236"/>
      <c r="B131" s="237"/>
      <c r="C131" s="237"/>
      <c r="D131" s="237"/>
      <c r="E131" s="238"/>
      <c r="F131" s="56"/>
      <c r="G131" s="77"/>
      <c r="H131" s="77"/>
      <c r="I131" s="77"/>
      <c r="J131" s="77"/>
      <c r="K131" s="77"/>
      <c r="L131" s="77"/>
      <c r="M131" s="77"/>
      <c r="N131" s="77"/>
      <c r="O131" s="77"/>
      <c r="P131" s="78"/>
      <c r="Q131" s="57"/>
      <c r="R131" s="85"/>
      <c r="S131" s="85"/>
      <c r="T131" s="85"/>
      <c r="U131" s="85"/>
      <c r="V131" s="85"/>
      <c r="W131" s="85"/>
      <c r="X131" s="85"/>
      <c r="Y131" s="85"/>
      <c r="Z131" s="85"/>
      <c r="AA131" s="86"/>
    </row>
    <row r="132" spans="1:27" ht="12" customHeight="1">
      <c r="A132" s="293" t="s">
        <v>681</v>
      </c>
      <c r="B132" s="294"/>
      <c r="C132" s="294"/>
      <c r="D132" s="294"/>
      <c r="E132" s="295"/>
      <c r="F132" s="71" t="s">
        <v>3</v>
      </c>
      <c r="G132" s="73"/>
      <c r="H132" s="73"/>
      <c r="I132" s="73"/>
      <c r="J132" s="73"/>
      <c r="K132" s="73"/>
      <c r="L132" s="73"/>
      <c r="M132" s="73"/>
      <c r="N132" s="73"/>
      <c r="O132" s="73"/>
      <c r="P132" s="74"/>
      <c r="Q132" s="79" t="s">
        <v>4</v>
      </c>
      <c r="R132" s="81"/>
      <c r="S132" s="81"/>
      <c r="T132" s="81"/>
      <c r="U132" s="81"/>
      <c r="V132" s="81"/>
      <c r="W132" s="81"/>
      <c r="X132" s="81"/>
      <c r="Y132" s="81"/>
      <c r="Z132" s="81"/>
      <c r="AA132" s="82"/>
    </row>
    <row r="133" spans="1:27" ht="12" customHeight="1">
      <c r="A133" s="233"/>
      <c r="B133" s="296"/>
      <c r="C133" s="296"/>
      <c r="D133" s="296"/>
      <c r="E133" s="297"/>
      <c r="F133" s="72"/>
      <c r="G133" s="75"/>
      <c r="H133" s="75"/>
      <c r="I133" s="75"/>
      <c r="J133" s="75"/>
      <c r="K133" s="75"/>
      <c r="L133" s="75"/>
      <c r="M133" s="75"/>
      <c r="N133" s="75"/>
      <c r="O133" s="75"/>
      <c r="P133" s="76"/>
      <c r="Q133" s="80"/>
      <c r="R133" s="83"/>
      <c r="S133" s="83"/>
      <c r="T133" s="83"/>
      <c r="U133" s="83"/>
      <c r="V133" s="83"/>
      <c r="W133" s="83"/>
      <c r="X133" s="83"/>
      <c r="Y133" s="83"/>
      <c r="Z133" s="83"/>
      <c r="AA133" s="84"/>
    </row>
    <row r="134" spans="1:27" ht="12" customHeight="1">
      <c r="A134" s="298"/>
      <c r="B134" s="299"/>
      <c r="C134" s="299"/>
      <c r="D134" s="299"/>
      <c r="E134" s="300"/>
      <c r="F134" s="56"/>
      <c r="G134" s="77"/>
      <c r="H134" s="77"/>
      <c r="I134" s="77"/>
      <c r="J134" s="77"/>
      <c r="K134" s="77"/>
      <c r="L134" s="77"/>
      <c r="M134" s="77"/>
      <c r="N134" s="77"/>
      <c r="O134" s="77"/>
      <c r="P134" s="78"/>
      <c r="Q134" s="57"/>
      <c r="R134" s="85"/>
      <c r="S134" s="85"/>
      <c r="T134" s="85"/>
      <c r="U134" s="85"/>
      <c r="V134" s="85"/>
      <c r="W134" s="85"/>
      <c r="X134" s="85"/>
      <c r="Y134" s="85"/>
      <c r="Z134" s="85"/>
      <c r="AA134" s="86"/>
    </row>
    <row r="135" spans="1:27" ht="12" customHeight="1">
      <c r="A135" s="293" t="s">
        <v>682</v>
      </c>
      <c r="B135" s="294"/>
      <c r="C135" s="294"/>
      <c r="D135" s="294"/>
      <c r="E135" s="295"/>
      <c r="F135" s="71" t="s">
        <v>3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4"/>
      <c r="Q135" s="79" t="s">
        <v>4</v>
      </c>
      <c r="R135" s="73"/>
      <c r="S135" s="73"/>
      <c r="T135" s="73"/>
      <c r="U135" s="73"/>
      <c r="V135" s="73"/>
      <c r="W135" s="73"/>
      <c r="X135" s="73"/>
      <c r="Y135" s="73"/>
      <c r="Z135" s="73"/>
      <c r="AA135" s="136"/>
    </row>
    <row r="136" spans="1:27" ht="12" customHeight="1">
      <c r="A136" s="233"/>
      <c r="B136" s="296"/>
      <c r="C136" s="296"/>
      <c r="D136" s="296"/>
      <c r="E136" s="297"/>
      <c r="F136" s="72"/>
      <c r="G136" s="75"/>
      <c r="H136" s="75"/>
      <c r="I136" s="75"/>
      <c r="J136" s="75"/>
      <c r="K136" s="75"/>
      <c r="L136" s="75"/>
      <c r="M136" s="75"/>
      <c r="N136" s="75"/>
      <c r="O136" s="75"/>
      <c r="P136" s="76"/>
      <c r="Q136" s="80"/>
      <c r="R136" s="75"/>
      <c r="S136" s="75"/>
      <c r="T136" s="75"/>
      <c r="U136" s="75"/>
      <c r="V136" s="75"/>
      <c r="W136" s="75"/>
      <c r="X136" s="75"/>
      <c r="Y136" s="75"/>
      <c r="Z136" s="75"/>
      <c r="AA136" s="137"/>
    </row>
    <row r="137" spans="1:27" ht="12" customHeight="1" thickBot="1">
      <c r="A137" s="301"/>
      <c r="B137" s="302"/>
      <c r="C137" s="302"/>
      <c r="D137" s="302"/>
      <c r="E137" s="303"/>
      <c r="F137" s="59"/>
      <c r="G137" s="304"/>
      <c r="H137" s="304"/>
      <c r="I137" s="304"/>
      <c r="J137" s="304"/>
      <c r="K137" s="304"/>
      <c r="L137" s="304"/>
      <c r="M137" s="304"/>
      <c r="N137" s="304"/>
      <c r="O137" s="304"/>
      <c r="P137" s="305"/>
      <c r="Q137" s="60"/>
      <c r="R137" s="304"/>
      <c r="S137" s="304"/>
      <c r="T137" s="304"/>
      <c r="U137" s="304"/>
      <c r="V137" s="304"/>
      <c r="W137" s="304"/>
      <c r="X137" s="304"/>
      <c r="Y137" s="304"/>
      <c r="Z137" s="304"/>
      <c r="AA137" s="306"/>
    </row>
    <row r="138" spans="1:27" ht="12" customHeight="1">
      <c r="A138" s="273" t="s">
        <v>683</v>
      </c>
      <c r="B138" s="231"/>
      <c r="C138" s="231"/>
      <c r="D138" s="231"/>
      <c r="E138" s="232"/>
      <c r="F138" s="274" t="s">
        <v>3</v>
      </c>
      <c r="G138" s="275"/>
      <c r="H138" s="275"/>
      <c r="I138" s="275"/>
      <c r="J138" s="275"/>
      <c r="K138" s="275"/>
      <c r="L138" s="275"/>
      <c r="M138" s="275"/>
      <c r="N138" s="275"/>
      <c r="O138" s="275"/>
      <c r="P138" s="276"/>
      <c r="Q138" s="277" t="s">
        <v>4</v>
      </c>
      <c r="R138" s="278"/>
      <c r="S138" s="278"/>
      <c r="T138" s="278"/>
      <c r="U138" s="278"/>
      <c r="V138" s="278"/>
      <c r="W138" s="278"/>
      <c r="X138" s="278"/>
      <c r="Y138" s="278"/>
      <c r="Z138" s="278"/>
      <c r="AA138" s="279"/>
    </row>
    <row r="139" spans="1:27" ht="12" customHeight="1">
      <c r="A139" s="233"/>
      <c r="B139" s="234"/>
      <c r="C139" s="234"/>
      <c r="D139" s="234"/>
      <c r="E139" s="235"/>
      <c r="F139" s="72"/>
      <c r="G139" s="75"/>
      <c r="H139" s="75"/>
      <c r="I139" s="75"/>
      <c r="J139" s="75"/>
      <c r="K139" s="75"/>
      <c r="L139" s="75"/>
      <c r="M139" s="75"/>
      <c r="N139" s="75"/>
      <c r="O139" s="75"/>
      <c r="P139" s="76"/>
      <c r="Q139" s="80"/>
      <c r="R139" s="83"/>
      <c r="S139" s="83"/>
      <c r="T139" s="83"/>
      <c r="U139" s="83"/>
      <c r="V139" s="83"/>
      <c r="W139" s="83"/>
      <c r="X139" s="83"/>
      <c r="Y139" s="83"/>
      <c r="Z139" s="83"/>
      <c r="AA139" s="84"/>
    </row>
    <row r="140" spans="1:27" ht="12" customHeight="1">
      <c r="A140" s="236"/>
      <c r="B140" s="237"/>
      <c r="C140" s="237"/>
      <c r="D140" s="237"/>
      <c r="E140" s="238"/>
      <c r="F140" s="56"/>
      <c r="G140" s="77"/>
      <c r="H140" s="77"/>
      <c r="I140" s="77"/>
      <c r="J140" s="77"/>
      <c r="K140" s="77"/>
      <c r="L140" s="77"/>
      <c r="M140" s="77"/>
      <c r="N140" s="77"/>
      <c r="O140" s="77"/>
      <c r="P140" s="78"/>
      <c r="Q140" s="57"/>
      <c r="R140" s="85"/>
      <c r="S140" s="85"/>
      <c r="T140" s="85"/>
      <c r="U140" s="85"/>
      <c r="V140" s="85"/>
      <c r="W140" s="85"/>
      <c r="X140" s="85"/>
      <c r="Y140" s="85"/>
      <c r="Z140" s="85"/>
      <c r="AA140" s="86"/>
    </row>
    <row r="141" spans="1:27" ht="12" customHeight="1">
      <c r="A141" s="293" t="s">
        <v>684</v>
      </c>
      <c r="B141" s="294"/>
      <c r="C141" s="294"/>
      <c r="D141" s="294"/>
      <c r="E141" s="295"/>
      <c r="F141" s="71" t="s">
        <v>3</v>
      </c>
      <c r="G141" s="73"/>
      <c r="H141" s="73"/>
      <c r="I141" s="73"/>
      <c r="J141" s="73"/>
      <c r="K141" s="73"/>
      <c r="L141" s="73"/>
      <c r="M141" s="73"/>
      <c r="N141" s="73"/>
      <c r="O141" s="73"/>
      <c r="P141" s="74"/>
      <c r="Q141" s="79" t="s">
        <v>4</v>
      </c>
      <c r="R141" s="81"/>
      <c r="S141" s="81"/>
      <c r="T141" s="81"/>
      <c r="U141" s="81"/>
      <c r="V141" s="81"/>
      <c r="W141" s="81"/>
      <c r="X141" s="81"/>
      <c r="Y141" s="81"/>
      <c r="Z141" s="81"/>
      <c r="AA141" s="82"/>
    </row>
    <row r="142" spans="1:27" ht="12" customHeight="1">
      <c r="A142" s="233"/>
      <c r="B142" s="296"/>
      <c r="C142" s="296"/>
      <c r="D142" s="296"/>
      <c r="E142" s="297"/>
      <c r="F142" s="72"/>
      <c r="G142" s="75"/>
      <c r="H142" s="75"/>
      <c r="I142" s="75"/>
      <c r="J142" s="75"/>
      <c r="K142" s="75"/>
      <c r="L142" s="75"/>
      <c r="M142" s="75"/>
      <c r="N142" s="75"/>
      <c r="O142" s="75"/>
      <c r="P142" s="76"/>
      <c r="Q142" s="80"/>
      <c r="R142" s="83"/>
      <c r="S142" s="83"/>
      <c r="T142" s="83"/>
      <c r="U142" s="83"/>
      <c r="V142" s="83"/>
      <c r="W142" s="83"/>
      <c r="X142" s="83"/>
      <c r="Y142" s="83"/>
      <c r="Z142" s="83"/>
      <c r="AA142" s="84"/>
    </row>
    <row r="143" spans="1:27" ht="12" customHeight="1">
      <c r="A143" s="298"/>
      <c r="B143" s="299"/>
      <c r="C143" s="299"/>
      <c r="D143" s="299"/>
      <c r="E143" s="300"/>
      <c r="F143" s="56"/>
      <c r="G143" s="77"/>
      <c r="H143" s="77"/>
      <c r="I143" s="77"/>
      <c r="J143" s="77"/>
      <c r="K143" s="77"/>
      <c r="L143" s="77"/>
      <c r="M143" s="77"/>
      <c r="N143" s="77"/>
      <c r="O143" s="77"/>
      <c r="P143" s="78"/>
      <c r="Q143" s="57"/>
      <c r="R143" s="85"/>
      <c r="S143" s="85"/>
      <c r="T143" s="85"/>
      <c r="U143" s="85"/>
      <c r="V143" s="85"/>
      <c r="W143" s="85"/>
      <c r="X143" s="85"/>
      <c r="Y143" s="85"/>
      <c r="Z143" s="85"/>
      <c r="AA143" s="86"/>
    </row>
    <row r="144" spans="1:27" ht="12" customHeight="1">
      <c r="A144" s="293" t="s">
        <v>685</v>
      </c>
      <c r="B144" s="294"/>
      <c r="C144" s="294"/>
      <c r="D144" s="294"/>
      <c r="E144" s="295"/>
      <c r="F144" s="71" t="s">
        <v>3</v>
      </c>
      <c r="G144" s="73"/>
      <c r="H144" s="73"/>
      <c r="I144" s="73"/>
      <c r="J144" s="73"/>
      <c r="K144" s="73"/>
      <c r="L144" s="73"/>
      <c r="M144" s="73"/>
      <c r="N144" s="73"/>
      <c r="O144" s="73"/>
      <c r="P144" s="74"/>
      <c r="Q144" s="79" t="s">
        <v>4</v>
      </c>
      <c r="R144" s="73"/>
      <c r="S144" s="73"/>
      <c r="T144" s="73"/>
      <c r="U144" s="73"/>
      <c r="V144" s="73"/>
      <c r="W144" s="73"/>
      <c r="X144" s="73"/>
      <c r="Y144" s="73"/>
      <c r="Z144" s="73"/>
      <c r="AA144" s="136"/>
    </row>
    <row r="145" spans="1:27" ht="12" customHeight="1">
      <c r="A145" s="233"/>
      <c r="B145" s="296"/>
      <c r="C145" s="296"/>
      <c r="D145" s="296"/>
      <c r="E145" s="297"/>
      <c r="F145" s="72"/>
      <c r="G145" s="75"/>
      <c r="H145" s="75"/>
      <c r="I145" s="75"/>
      <c r="J145" s="75"/>
      <c r="K145" s="75"/>
      <c r="L145" s="75"/>
      <c r="M145" s="75"/>
      <c r="N145" s="75"/>
      <c r="O145" s="75"/>
      <c r="P145" s="76"/>
      <c r="Q145" s="80"/>
      <c r="R145" s="75"/>
      <c r="S145" s="75"/>
      <c r="T145" s="75"/>
      <c r="U145" s="75"/>
      <c r="V145" s="75"/>
      <c r="W145" s="75"/>
      <c r="X145" s="75"/>
      <c r="Y145" s="75"/>
      <c r="Z145" s="75"/>
      <c r="AA145" s="137"/>
    </row>
    <row r="146" spans="1:27" ht="12" customHeight="1" thickBot="1">
      <c r="A146" s="301"/>
      <c r="B146" s="302"/>
      <c r="C146" s="302"/>
      <c r="D146" s="302"/>
      <c r="E146" s="303"/>
      <c r="F146" s="59"/>
      <c r="G146" s="304"/>
      <c r="H146" s="304"/>
      <c r="I146" s="304"/>
      <c r="J146" s="304"/>
      <c r="K146" s="304"/>
      <c r="L146" s="304"/>
      <c r="M146" s="304"/>
      <c r="N146" s="304"/>
      <c r="O146" s="304"/>
      <c r="P146" s="305"/>
      <c r="Q146" s="60"/>
      <c r="R146" s="304"/>
      <c r="S146" s="304"/>
      <c r="T146" s="304"/>
      <c r="U146" s="304"/>
      <c r="V146" s="304"/>
      <c r="W146" s="304"/>
      <c r="X146" s="304"/>
      <c r="Y146" s="304"/>
      <c r="Z146" s="304"/>
      <c r="AA146" s="306"/>
    </row>
    <row r="147" spans="1:27" ht="12" customHeight="1">
      <c r="A147" s="273" t="s">
        <v>686</v>
      </c>
      <c r="B147" s="231"/>
      <c r="C147" s="231"/>
      <c r="D147" s="231"/>
      <c r="E147" s="232"/>
      <c r="F147" s="274" t="s">
        <v>3</v>
      </c>
      <c r="G147" s="275"/>
      <c r="H147" s="275"/>
      <c r="I147" s="275"/>
      <c r="J147" s="275"/>
      <c r="K147" s="275"/>
      <c r="L147" s="275"/>
      <c r="M147" s="275"/>
      <c r="N147" s="275"/>
      <c r="O147" s="275"/>
      <c r="P147" s="276"/>
      <c r="Q147" s="277" t="s">
        <v>4</v>
      </c>
      <c r="R147" s="278"/>
      <c r="S147" s="278"/>
      <c r="T147" s="278"/>
      <c r="U147" s="278"/>
      <c r="V147" s="278"/>
      <c r="W147" s="278"/>
      <c r="X147" s="278"/>
      <c r="Y147" s="278"/>
      <c r="Z147" s="278"/>
      <c r="AA147" s="279"/>
    </row>
    <row r="148" spans="1:27" ht="12" customHeight="1">
      <c r="A148" s="233"/>
      <c r="B148" s="234"/>
      <c r="C148" s="234"/>
      <c r="D148" s="234"/>
      <c r="E148" s="235"/>
      <c r="F148" s="72"/>
      <c r="G148" s="75"/>
      <c r="H148" s="75"/>
      <c r="I148" s="75"/>
      <c r="J148" s="75"/>
      <c r="K148" s="75"/>
      <c r="L148" s="75"/>
      <c r="M148" s="75"/>
      <c r="N148" s="75"/>
      <c r="O148" s="75"/>
      <c r="P148" s="76"/>
      <c r="Q148" s="80"/>
      <c r="R148" s="83"/>
      <c r="S148" s="83"/>
      <c r="T148" s="83"/>
      <c r="U148" s="83"/>
      <c r="V148" s="83"/>
      <c r="W148" s="83"/>
      <c r="X148" s="83"/>
      <c r="Y148" s="83"/>
      <c r="Z148" s="83"/>
      <c r="AA148" s="84"/>
    </row>
    <row r="149" spans="1:27" ht="12" customHeight="1">
      <c r="A149" s="236"/>
      <c r="B149" s="237"/>
      <c r="C149" s="237"/>
      <c r="D149" s="237"/>
      <c r="E149" s="238"/>
      <c r="F149" s="56"/>
      <c r="G149" s="77"/>
      <c r="H149" s="77"/>
      <c r="I149" s="77"/>
      <c r="J149" s="77"/>
      <c r="K149" s="77"/>
      <c r="L149" s="77"/>
      <c r="M149" s="77"/>
      <c r="N149" s="77"/>
      <c r="O149" s="77"/>
      <c r="P149" s="78"/>
      <c r="Q149" s="57"/>
      <c r="R149" s="85"/>
      <c r="S149" s="85"/>
      <c r="T149" s="85"/>
      <c r="U149" s="85"/>
      <c r="V149" s="85"/>
      <c r="W149" s="85"/>
      <c r="X149" s="85"/>
      <c r="Y149" s="85"/>
      <c r="Z149" s="85"/>
      <c r="AA149" s="86"/>
    </row>
    <row r="150" spans="1:27" ht="12" customHeight="1">
      <c r="A150" s="293" t="s">
        <v>687</v>
      </c>
      <c r="B150" s="294"/>
      <c r="C150" s="294"/>
      <c r="D150" s="294"/>
      <c r="E150" s="295"/>
      <c r="F150" s="71" t="s">
        <v>3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4"/>
      <c r="Q150" s="79" t="s">
        <v>4</v>
      </c>
      <c r="R150" s="81"/>
      <c r="S150" s="81"/>
      <c r="T150" s="81"/>
      <c r="U150" s="81"/>
      <c r="V150" s="81"/>
      <c r="W150" s="81"/>
      <c r="X150" s="81"/>
      <c r="Y150" s="81"/>
      <c r="Z150" s="81"/>
      <c r="AA150" s="82"/>
    </row>
    <row r="151" spans="1:27" ht="12" customHeight="1">
      <c r="A151" s="233"/>
      <c r="B151" s="296"/>
      <c r="C151" s="296"/>
      <c r="D151" s="296"/>
      <c r="E151" s="297"/>
      <c r="F151" s="72"/>
      <c r="G151" s="75"/>
      <c r="H151" s="75"/>
      <c r="I151" s="75"/>
      <c r="J151" s="75"/>
      <c r="K151" s="75"/>
      <c r="L151" s="75"/>
      <c r="M151" s="75"/>
      <c r="N151" s="75"/>
      <c r="O151" s="75"/>
      <c r="P151" s="76"/>
      <c r="Q151" s="80"/>
      <c r="R151" s="83"/>
      <c r="S151" s="83"/>
      <c r="T151" s="83"/>
      <c r="U151" s="83"/>
      <c r="V151" s="83"/>
      <c r="W151" s="83"/>
      <c r="X151" s="83"/>
      <c r="Y151" s="83"/>
      <c r="Z151" s="83"/>
      <c r="AA151" s="84"/>
    </row>
    <row r="152" spans="1:27" ht="12" customHeight="1">
      <c r="A152" s="298"/>
      <c r="B152" s="299"/>
      <c r="C152" s="299"/>
      <c r="D152" s="299"/>
      <c r="E152" s="300"/>
      <c r="F152" s="56"/>
      <c r="G152" s="77"/>
      <c r="H152" s="77"/>
      <c r="I152" s="77"/>
      <c r="J152" s="77"/>
      <c r="K152" s="77"/>
      <c r="L152" s="77"/>
      <c r="M152" s="77"/>
      <c r="N152" s="77"/>
      <c r="O152" s="77"/>
      <c r="P152" s="78"/>
      <c r="Q152" s="57"/>
      <c r="R152" s="85"/>
      <c r="S152" s="85"/>
      <c r="T152" s="85"/>
      <c r="U152" s="85"/>
      <c r="V152" s="85"/>
      <c r="W152" s="85"/>
      <c r="X152" s="85"/>
      <c r="Y152" s="85"/>
      <c r="Z152" s="85"/>
      <c r="AA152" s="86"/>
    </row>
    <row r="153" spans="1:27" ht="12" customHeight="1">
      <c r="A153" s="293" t="s">
        <v>688</v>
      </c>
      <c r="B153" s="294"/>
      <c r="C153" s="294"/>
      <c r="D153" s="294"/>
      <c r="E153" s="295"/>
      <c r="F153" s="71" t="s">
        <v>3</v>
      </c>
      <c r="G153" s="73"/>
      <c r="H153" s="73"/>
      <c r="I153" s="73"/>
      <c r="J153" s="73"/>
      <c r="K153" s="73"/>
      <c r="L153" s="73"/>
      <c r="M153" s="73"/>
      <c r="N153" s="73"/>
      <c r="O153" s="73"/>
      <c r="P153" s="74"/>
      <c r="Q153" s="79" t="s">
        <v>4</v>
      </c>
      <c r="R153" s="73"/>
      <c r="S153" s="73"/>
      <c r="T153" s="73"/>
      <c r="U153" s="73"/>
      <c r="V153" s="73"/>
      <c r="W153" s="73"/>
      <c r="X153" s="73"/>
      <c r="Y153" s="73"/>
      <c r="Z153" s="73"/>
      <c r="AA153" s="136"/>
    </row>
    <row r="154" spans="1:27" ht="12" customHeight="1">
      <c r="A154" s="233"/>
      <c r="B154" s="296"/>
      <c r="C154" s="296"/>
      <c r="D154" s="296"/>
      <c r="E154" s="297"/>
      <c r="F154" s="72"/>
      <c r="G154" s="75"/>
      <c r="H154" s="75"/>
      <c r="I154" s="75"/>
      <c r="J154" s="75"/>
      <c r="K154" s="75"/>
      <c r="L154" s="75"/>
      <c r="M154" s="75"/>
      <c r="N154" s="75"/>
      <c r="O154" s="75"/>
      <c r="P154" s="76"/>
      <c r="Q154" s="80"/>
      <c r="R154" s="75"/>
      <c r="S154" s="75"/>
      <c r="T154" s="75"/>
      <c r="U154" s="75"/>
      <c r="V154" s="75"/>
      <c r="W154" s="75"/>
      <c r="X154" s="75"/>
      <c r="Y154" s="75"/>
      <c r="Z154" s="75"/>
      <c r="AA154" s="137"/>
    </row>
    <row r="155" spans="1:27" ht="12" customHeight="1" thickBot="1">
      <c r="A155" s="301"/>
      <c r="B155" s="302"/>
      <c r="C155" s="302"/>
      <c r="D155" s="302"/>
      <c r="E155" s="303"/>
      <c r="F155" s="59"/>
      <c r="G155" s="304"/>
      <c r="H155" s="304"/>
      <c r="I155" s="304"/>
      <c r="J155" s="304"/>
      <c r="K155" s="304"/>
      <c r="L155" s="304"/>
      <c r="M155" s="304"/>
      <c r="N155" s="304"/>
      <c r="O155" s="304"/>
      <c r="P155" s="305"/>
      <c r="Q155" s="60"/>
      <c r="R155" s="304"/>
      <c r="S155" s="304"/>
      <c r="T155" s="304"/>
      <c r="U155" s="304"/>
      <c r="V155" s="304"/>
      <c r="W155" s="304"/>
      <c r="X155" s="304"/>
      <c r="Y155" s="304"/>
      <c r="Z155" s="304"/>
      <c r="AA155" s="306"/>
    </row>
    <row r="156" spans="1:27" ht="19.8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ht="19.8">
      <c r="A157" s="28" t="s">
        <v>753</v>
      </c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ht="12" hidden="1" customHeight="1" outlineLevel="1">
      <c r="A158" s="273" t="s">
        <v>689</v>
      </c>
      <c r="B158" s="231"/>
      <c r="C158" s="231"/>
      <c r="D158" s="231"/>
      <c r="E158" s="232"/>
      <c r="F158" s="274" t="s">
        <v>3</v>
      </c>
      <c r="G158" s="275"/>
      <c r="H158" s="275"/>
      <c r="I158" s="275"/>
      <c r="J158" s="275"/>
      <c r="K158" s="275"/>
      <c r="L158" s="275"/>
      <c r="M158" s="275"/>
      <c r="N158" s="275"/>
      <c r="O158" s="275"/>
      <c r="P158" s="276"/>
      <c r="Q158" s="277" t="s">
        <v>4</v>
      </c>
      <c r="R158" s="278"/>
      <c r="S158" s="278"/>
      <c r="T158" s="278"/>
      <c r="U158" s="278"/>
      <c r="V158" s="278"/>
      <c r="W158" s="278"/>
      <c r="X158" s="278"/>
      <c r="Y158" s="278"/>
      <c r="Z158" s="278"/>
      <c r="AA158" s="279"/>
    </row>
    <row r="159" spans="1:27" ht="12" hidden="1" customHeight="1" outlineLevel="1">
      <c r="A159" s="233"/>
      <c r="B159" s="234"/>
      <c r="C159" s="234"/>
      <c r="D159" s="234"/>
      <c r="E159" s="235"/>
      <c r="F159" s="72"/>
      <c r="G159" s="75"/>
      <c r="H159" s="75"/>
      <c r="I159" s="75"/>
      <c r="J159" s="75"/>
      <c r="K159" s="75"/>
      <c r="L159" s="75"/>
      <c r="M159" s="75"/>
      <c r="N159" s="75"/>
      <c r="O159" s="75"/>
      <c r="P159" s="76"/>
      <c r="Q159" s="80"/>
      <c r="R159" s="83"/>
      <c r="S159" s="83"/>
      <c r="T159" s="83"/>
      <c r="U159" s="83"/>
      <c r="V159" s="83"/>
      <c r="W159" s="83"/>
      <c r="X159" s="83"/>
      <c r="Y159" s="83"/>
      <c r="Z159" s="83"/>
      <c r="AA159" s="84"/>
    </row>
    <row r="160" spans="1:27" ht="12" hidden="1" customHeight="1" outlineLevel="1">
      <c r="A160" s="236"/>
      <c r="B160" s="237"/>
      <c r="C160" s="237"/>
      <c r="D160" s="237"/>
      <c r="E160" s="238"/>
      <c r="F160" s="56"/>
      <c r="G160" s="77"/>
      <c r="H160" s="77"/>
      <c r="I160" s="77"/>
      <c r="J160" s="77"/>
      <c r="K160" s="77"/>
      <c r="L160" s="77"/>
      <c r="M160" s="77"/>
      <c r="N160" s="77"/>
      <c r="O160" s="77"/>
      <c r="P160" s="78"/>
      <c r="Q160" s="57"/>
      <c r="R160" s="85"/>
      <c r="S160" s="85"/>
      <c r="T160" s="85"/>
      <c r="U160" s="85"/>
      <c r="V160" s="85"/>
      <c r="W160" s="85"/>
      <c r="X160" s="85"/>
      <c r="Y160" s="85"/>
      <c r="Z160" s="85"/>
      <c r="AA160" s="86"/>
    </row>
    <row r="161" spans="1:27" ht="12" hidden="1" customHeight="1" outlineLevel="1">
      <c r="A161" s="293" t="s">
        <v>690</v>
      </c>
      <c r="B161" s="294"/>
      <c r="C161" s="294"/>
      <c r="D161" s="294"/>
      <c r="E161" s="295"/>
      <c r="F161" s="71" t="s">
        <v>3</v>
      </c>
      <c r="G161" s="73"/>
      <c r="H161" s="73"/>
      <c r="I161" s="73"/>
      <c r="J161" s="73"/>
      <c r="K161" s="73"/>
      <c r="L161" s="73"/>
      <c r="M161" s="73"/>
      <c r="N161" s="73"/>
      <c r="O161" s="73"/>
      <c r="P161" s="74"/>
      <c r="Q161" s="79" t="s">
        <v>4</v>
      </c>
      <c r="R161" s="81"/>
      <c r="S161" s="81"/>
      <c r="T161" s="81"/>
      <c r="U161" s="81"/>
      <c r="V161" s="81"/>
      <c r="W161" s="81"/>
      <c r="X161" s="81"/>
      <c r="Y161" s="81"/>
      <c r="Z161" s="81"/>
      <c r="AA161" s="82"/>
    </row>
    <row r="162" spans="1:27" ht="12" hidden="1" customHeight="1" outlineLevel="1">
      <c r="A162" s="233"/>
      <c r="B162" s="296"/>
      <c r="C162" s="296"/>
      <c r="D162" s="296"/>
      <c r="E162" s="297"/>
      <c r="F162" s="72"/>
      <c r="G162" s="75"/>
      <c r="H162" s="75"/>
      <c r="I162" s="75"/>
      <c r="J162" s="75"/>
      <c r="K162" s="75"/>
      <c r="L162" s="75"/>
      <c r="M162" s="75"/>
      <c r="N162" s="75"/>
      <c r="O162" s="75"/>
      <c r="P162" s="76"/>
      <c r="Q162" s="80"/>
      <c r="R162" s="83"/>
      <c r="S162" s="83"/>
      <c r="T162" s="83"/>
      <c r="U162" s="83"/>
      <c r="V162" s="83"/>
      <c r="W162" s="83"/>
      <c r="X162" s="83"/>
      <c r="Y162" s="83"/>
      <c r="Z162" s="83"/>
      <c r="AA162" s="84"/>
    </row>
    <row r="163" spans="1:27" ht="12" hidden="1" customHeight="1" outlineLevel="1">
      <c r="A163" s="298"/>
      <c r="B163" s="299"/>
      <c r="C163" s="299"/>
      <c r="D163" s="299"/>
      <c r="E163" s="300"/>
      <c r="F163" s="56"/>
      <c r="G163" s="77"/>
      <c r="H163" s="77"/>
      <c r="I163" s="77"/>
      <c r="J163" s="77"/>
      <c r="K163" s="77"/>
      <c r="L163" s="77"/>
      <c r="M163" s="77"/>
      <c r="N163" s="77"/>
      <c r="O163" s="77"/>
      <c r="P163" s="78"/>
      <c r="Q163" s="57"/>
      <c r="R163" s="85"/>
      <c r="S163" s="85"/>
      <c r="T163" s="85"/>
      <c r="U163" s="85"/>
      <c r="V163" s="85"/>
      <c r="W163" s="85"/>
      <c r="X163" s="85"/>
      <c r="Y163" s="85"/>
      <c r="Z163" s="85"/>
      <c r="AA163" s="86"/>
    </row>
    <row r="164" spans="1:27" ht="12" hidden="1" customHeight="1" outlineLevel="1">
      <c r="A164" s="293" t="s">
        <v>691</v>
      </c>
      <c r="B164" s="294"/>
      <c r="C164" s="294"/>
      <c r="D164" s="294"/>
      <c r="E164" s="295"/>
      <c r="F164" s="71" t="s">
        <v>3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4"/>
      <c r="Q164" s="79" t="s">
        <v>4</v>
      </c>
      <c r="R164" s="73"/>
      <c r="S164" s="73"/>
      <c r="T164" s="73"/>
      <c r="U164" s="73"/>
      <c r="V164" s="73"/>
      <c r="W164" s="73"/>
      <c r="X164" s="73"/>
      <c r="Y164" s="73"/>
      <c r="Z164" s="73"/>
      <c r="AA164" s="136"/>
    </row>
    <row r="165" spans="1:27" ht="12" hidden="1" customHeight="1" outlineLevel="1">
      <c r="A165" s="233"/>
      <c r="B165" s="296"/>
      <c r="C165" s="296"/>
      <c r="D165" s="296"/>
      <c r="E165" s="297"/>
      <c r="F165" s="72"/>
      <c r="G165" s="75"/>
      <c r="H165" s="75"/>
      <c r="I165" s="75"/>
      <c r="J165" s="75"/>
      <c r="K165" s="75"/>
      <c r="L165" s="75"/>
      <c r="M165" s="75"/>
      <c r="N165" s="75"/>
      <c r="O165" s="75"/>
      <c r="P165" s="76"/>
      <c r="Q165" s="80"/>
      <c r="R165" s="75"/>
      <c r="S165" s="75"/>
      <c r="T165" s="75"/>
      <c r="U165" s="75"/>
      <c r="V165" s="75"/>
      <c r="W165" s="75"/>
      <c r="X165" s="75"/>
      <c r="Y165" s="75"/>
      <c r="Z165" s="75"/>
      <c r="AA165" s="137"/>
    </row>
    <row r="166" spans="1:27" ht="12" hidden="1" customHeight="1" outlineLevel="1" thickBot="1">
      <c r="A166" s="301"/>
      <c r="B166" s="302"/>
      <c r="C166" s="302"/>
      <c r="D166" s="302"/>
      <c r="E166" s="303"/>
      <c r="F166" s="59"/>
      <c r="G166" s="304"/>
      <c r="H166" s="304"/>
      <c r="I166" s="304"/>
      <c r="J166" s="304"/>
      <c r="K166" s="304"/>
      <c r="L166" s="304"/>
      <c r="M166" s="304"/>
      <c r="N166" s="304"/>
      <c r="O166" s="304"/>
      <c r="P166" s="305"/>
      <c r="Q166" s="60"/>
      <c r="R166" s="304"/>
      <c r="S166" s="304"/>
      <c r="T166" s="304"/>
      <c r="U166" s="304"/>
      <c r="V166" s="304"/>
      <c r="W166" s="304"/>
      <c r="X166" s="304"/>
      <c r="Y166" s="304"/>
      <c r="Z166" s="304"/>
      <c r="AA166" s="306"/>
    </row>
    <row r="167" spans="1:27" ht="12" hidden="1" customHeight="1" outlineLevel="1">
      <c r="A167" s="273" t="s">
        <v>692</v>
      </c>
      <c r="B167" s="231"/>
      <c r="C167" s="231"/>
      <c r="D167" s="231"/>
      <c r="E167" s="232"/>
      <c r="F167" s="274" t="s">
        <v>3</v>
      </c>
      <c r="G167" s="275"/>
      <c r="H167" s="275"/>
      <c r="I167" s="275"/>
      <c r="J167" s="275"/>
      <c r="K167" s="275"/>
      <c r="L167" s="275"/>
      <c r="M167" s="275"/>
      <c r="N167" s="275"/>
      <c r="O167" s="275"/>
      <c r="P167" s="276"/>
      <c r="Q167" s="277" t="s">
        <v>4</v>
      </c>
      <c r="R167" s="278"/>
      <c r="S167" s="278"/>
      <c r="T167" s="278"/>
      <c r="U167" s="278"/>
      <c r="V167" s="278"/>
      <c r="W167" s="278"/>
      <c r="X167" s="278"/>
      <c r="Y167" s="278"/>
      <c r="Z167" s="278"/>
      <c r="AA167" s="279"/>
    </row>
    <row r="168" spans="1:27" ht="12" hidden="1" customHeight="1" outlineLevel="1">
      <c r="A168" s="233"/>
      <c r="B168" s="234"/>
      <c r="C168" s="234"/>
      <c r="D168" s="234"/>
      <c r="E168" s="235"/>
      <c r="F168" s="72"/>
      <c r="G168" s="75"/>
      <c r="H168" s="75"/>
      <c r="I168" s="75"/>
      <c r="J168" s="75"/>
      <c r="K168" s="75"/>
      <c r="L168" s="75"/>
      <c r="M168" s="75"/>
      <c r="N168" s="75"/>
      <c r="O168" s="75"/>
      <c r="P168" s="76"/>
      <c r="Q168" s="80"/>
      <c r="R168" s="83"/>
      <c r="S168" s="83"/>
      <c r="T168" s="83"/>
      <c r="U168" s="83"/>
      <c r="V168" s="83"/>
      <c r="W168" s="83"/>
      <c r="X168" s="83"/>
      <c r="Y168" s="83"/>
      <c r="Z168" s="83"/>
      <c r="AA168" s="84"/>
    </row>
    <row r="169" spans="1:27" ht="12" hidden="1" customHeight="1" outlineLevel="1">
      <c r="A169" s="236"/>
      <c r="B169" s="237"/>
      <c r="C169" s="237"/>
      <c r="D169" s="237"/>
      <c r="E169" s="238"/>
      <c r="F169" s="56"/>
      <c r="G169" s="77"/>
      <c r="H169" s="77"/>
      <c r="I169" s="77"/>
      <c r="J169" s="77"/>
      <c r="K169" s="77"/>
      <c r="L169" s="77"/>
      <c r="M169" s="77"/>
      <c r="N169" s="77"/>
      <c r="O169" s="77"/>
      <c r="P169" s="78"/>
      <c r="Q169" s="57"/>
      <c r="R169" s="85"/>
      <c r="S169" s="85"/>
      <c r="T169" s="85"/>
      <c r="U169" s="85"/>
      <c r="V169" s="85"/>
      <c r="W169" s="85"/>
      <c r="X169" s="85"/>
      <c r="Y169" s="85"/>
      <c r="Z169" s="85"/>
      <c r="AA169" s="86"/>
    </row>
    <row r="170" spans="1:27" ht="12" hidden="1" customHeight="1" outlineLevel="1">
      <c r="A170" s="293" t="s">
        <v>693</v>
      </c>
      <c r="B170" s="294"/>
      <c r="C170" s="294"/>
      <c r="D170" s="294"/>
      <c r="E170" s="295"/>
      <c r="F170" s="71" t="s">
        <v>3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4"/>
      <c r="Q170" s="79" t="s">
        <v>4</v>
      </c>
      <c r="R170" s="81"/>
      <c r="S170" s="81"/>
      <c r="T170" s="81"/>
      <c r="U170" s="81"/>
      <c r="V170" s="81"/>
      <c r="W170" s="81"/>
      <c r="X170" s="81"/>
      <c r="Y170" s="81"/>
      <c r="Z170" s="81"/>
      <c r="AA170" s="82"/>
    </row>
    <row r="171" spans="1:27" ht="12" hidden="1" customHeight="1" outlineLevel="1">
      <c r="A171" s="233"/>
      <c r="B171" s="296"/>
      <c r="C171" s="296"/>
      <c r="D171" s="296"/>
      <c r="E171" s="297"/>
      <c r="F171" s="72"/>
      <c r="G171" s="75"/>
      <c r="H171" s="75"/>
      <c r="I171" s="75"/>
      <c r="J171" s="75"/>
      <c r="K171" s="75"/>
      <c r="L171" s="75"/>
      <c r="M171" s="75"/>
      <c r="N171" s="75"/>
      <c r="O171" s="75"/>
      <c r="P171" s="76"/>
      <c r="Q171" s="80"/>
      <c r="R171" s="83"/>
      <c r="S171" s="83"/>
      <c r="T171" s="83"/>
      <c r="U171" s="83"/>
      <c r="V171" s="83"/>
      <c r="W171" s="83"/>
      <c r="X171" s="83"/>
      <c r="Y171" s="83"/>
      <c r="Z171" s="83"/>
      <c r="AA171" s="84"/>
    </row>
    <row r="172" spans="1:27" ht="12" hidden="1" customHeight="1" outlineLevel="1">
      <c r="A172" s="298"/>
      <c r="B172" s="299"/>
      <c r="C172" s="299"/>
      <c r="D172" s="299"/>
      <c r="E172" s="300"/>
      <c r="F172" s="56"/>
      <c r="G172" s="77"/>
      <c r="H172" s="77"/>
      <c r="I172" s="77"/>
      <c r="J172" s="77"/>
      <c r="K172" s="77"/>
      <c r="L172" s="77"/>
      <c r="M172" s="77"/>
      <c r="N172" s="77"/>
      <c r="O172" s="77"/>
      <c r="P172" s="78"/>
      <c r="Q172" s="57"/>
      <c r="R172" s="85"/>
      <c r="S172" s="85"/>
      <c r="T172" s="85"/>
      <c r="U172" s="85"/>
      <c r="V172" s="85"/>
      <c r="W172" s="85"/>
      <c r="X172" s="85"/>
      <c r="Y172" s="85"/>
      <c r="Z172" s="85"/>
      <c r="AA172" s="86"/>
    </row>
    <row r="173" spans="1:27" ht="12" hidden="1" customHeight="1" outlineLevel="1">
      <c r="A173" s="293" t="s">
        <v>694</v>
      </c>
      <c r="B173" s="294"/>
      <c r="C173" s="294"/>
      <c r="D173" s="294"/>
      <c r="E173" s="295"/>
      <c r="F173" s="71" t="s">
        <v>3</v>
      </c>
      <c r="G173" s="73"/>
      <c r="H173" s="73"/>
      <c r="I173" s="73"/>
      <c r="J173" s="73"/>
      <c r="K173" s="73"/>
      <c r="L173" s="73"/>
      <c r="M173" s="73"/>
      <c r="N173" s="73"/>
      <c r="O173" s="73"/>
      <c r="P173" s="74"/>
      <c r="Q173" s="79" t="s">
        <v>4</v>
      </c>
      <c r="R173" s="73"/>
      <c r="S173" s="73"/>
      <c r="T173" s="73"/>
      <c r="U173" s="73"/>
      <c r="V173" s="73"/>
      <c r="W173" s="73"/>
      <c r="X173" s="73"/>
      <c r="Y173" s="73"/>
      <c r="Z173" s="73"/>
      <c r="AA173" s="136"/>
    </row>
    <row r="174" spans="1:27" ht="12" hidden="1" customHeight="1" outlineLevel="1">
      <c r="A174" s="233"/>
      <c r="B174" s="296"/>
      <c r="C174" s="296"/>
      <c r="D174" s="296"/>
      <c r="E174" s="297"/>
      <c r="F174" s="72"/>
      <c r="G174" s="75"/>
      <c r="H174" s="75"/>
      <c r="I174" s="75"/>
      <c r="J174" s="75"/>
      <c r="K174" s="75"/>
      <c r="L174" s="75"/>
      <c r="M174" s="75"/>
      <c r="N174" s="75"/>
      <c r="O174" s="75"/>
      <c r="P174" s="76"/>
      <c r="Q174" s="80"/>
      <c r="R174" s="75"/>
      <c r="S174" s="75"/>
      <c r="T174" s="75"/>
      <c r="U174" s="75"/>
      <c r="V174" s="75"/>
      <c r="W174" s="75"/>
      <c r="X174" s="75"/>
      <c r="Y174" s="75"/>
      <c r="Z174" s="75"/>
      <c r="AA174" s="137"/>
    </row>
    <row r="175" spans="1:27" ht="12" hidden="1" customHeight="1" outlineLevel="1" thickBot="1">
      <c r="A175" s="301"/>
      <c r="B175" s="302"/>
      <c r="C175" s="302"/>
      <c r="D175" s="302"/>
      <c r="E175" s="303"/>
      <c r="F175" s="59"/>
      <c r="G175" s="304"/>
      <c r="H175" s="304"/>
      <c r="I175" s="304"/>
      <c r="J175" s="304"/>
      <c r="K175" s="304"/>
      <c r="L175" s="304"/>
      <c r="M175" s="304"/>
      <c r="N175" s="304"/>
      <c r="O175" s="304"/>
      <c r="P175" s="305"/>
      <c r="Q175" s="60"/>
      <c r="R175" s="304"/>
      <c r="S175" s="304"/>
      <c r="T175" s="304"/>
      <c r="U175" s="304"/>
      <c r="V175" s="304"/>
      <c r="W175" s="304"/>
      <c r="X175" s="304"/>
      <c r="Y175" s="304"/>
      <c r="Z175" s="304"/>
      <c r="AA175" s="306"/>
    </row>
    <row r="176" spans="1:27" ht="12" hidden="1" customHeight="1" outlineLevel="1">
      <c r="A176" s="273" t="s">
        <v>695</v>
      </c>
      <c r="B176" s="231"/>
      <c r="C176" s="231"/>
      <c r="D176" s="231"/>
      <c r="E176" s="232"/>
      <c r="F176" s="274" t="s">
        <v>3</v>
      </c>
      <c r="G176" s="275"/>
      <c r="H176" s="275"/>
      <c r="I176" s="275"/>
      <c r="J176" s="275"/>
      <c r="K176" s="275"/>
      <c r="L176" s="275"/>
      <c r="M176" s="275"/>
      <c r="N176" s="275"/>
      <c r="O176" s="275"/>
      <c r="P176" s="276"/>
      <c r="Q176" s="277" t="s">
        <v>4</v>
      </c>
      <c r="R176" s="278"/>
      <c r="S176" s="278"/>
      <c r="T176" s="278"/>
      <c r="U176" s="278"/>
      <c r="V176" s="278"/>
      <c r="W176" s="278"/>
      <c r="X176" s="278"/>
      <c r="Y176" s="278"/>
      <c r="Z176" s="278"/>
      <c r="AA176" s="279"/>
    </row>
    <row r="177" spans="1:27" ht="12" hidden="1" customHeight="1" outlineLevel="1">
      <c r="A177" s="233"/>
      <c r="B177" s="234"/>
      <c r="C177" s="234"/>
      <c r="D177" s="234"/>
      <c r="E177" s="235"/>
      <c r="F177" s="72"/>
      <c r="G177" s="75"/>
      <c r="H177" s="75"/>
      <c r="I177" s="75"/>
      <c r="J177" s="75"/>
      <c r="K177" s="75"/>
      <c r="L177" s="75"/>
      <c r="M177" s="75"/>
      <c r="N177" s="75"/>
      <c r="O177" s="75"/>
      <c r="P177" s="76"/>
      <c r="Q177" s="80"/>
      <c r="R177" s="83"/>
      <c r="S177" s="83"/>
      <c r="T177" s="83"/>
      <c r="U177" s="83"/>
      <c r="V177" s="83"/>
      <c r="W177" s="83"/>
      <c r="X177" s="83"/>
      <c r="Y177" s="83"/>
      <c r="Z177" s="83"/>
      <c r="AA177" s="84"/>
    </row>
    <row r="178" spans="1:27" ht="12" hidden="1" customHeight="1" outlineLevel="1">
      <c r="A178" s="236"/>
      <c r="B178" s="237"/>
      <c r="C178" s="237"/>
      <c r="D178" s="237"/>
      <c r="E178" s="238"/>
      <c r="F178" s="56"/>
      <c r="G178" s="77"/>
      <c r="H178" s="77"/>
      <c r="I178" s="77"/>
      <c r="J178" s="77"/>
      <c r="K178" s="77"/>
      <c r="L178" s="77"/>
      <c r="M178" s="77"/>
      <c r="N178" s="77"/>
      <c r="O178" s="77"/>
      <c r="P178" s="78"/>
      <c r="Q178" s="57"/>
      <c r="R178" s="85"/>
      <c r="S178" s="85"/>
      <c r="T178" s="85"/>
      <c r="U178" s="85"/>
      <c r="V178" s="85"/>
      <c r="W178" s="85"/>
      <c r="X178" s="85"/>
      <c r="Y178" s="85"/>
      <c r="Z178" s="85"/>
      <c r="AA178" s="86"/>
    </row>
    <row r="179" spans="1:27" ht="12" hidden="1" customHeight="1" outlineLevel="1">
      <c r="A179" s="293" t="s">
        <v>696</v>
      </c>
      <c r="B179" s="294"/>
      <c r="C179" s="294"/>
      <c r="D179" s="294"/>
      <c r="E179" s="295"/>
      <c r="F179" s="71" t="s">
        <v>3</v>
      </c>
      <c r="G179" s="73"/>
      <c r="H179" s="73"/>
      <c r="I179" s="73"/>
      <c r="J179" s="73"/>
      <c r="K179" s="73"/>
      <c r="L179" s="73"/>
      <c r="M179" s="73"/>
      <c r="N179" s="73"/>
      <c r="O179" s="73"/>
      <c r="P179" s="74"/>
      <c r="Q179" s="79" t="s">
        <v>4</v>
      </c>
      <c r="R179" s="81"/>
      <c r="S179" s="81"/>
      <c r="T179" s="81"/>
      <c r="U179" s="81"/>
      <c r="V179" s="81"/>
      <c r="W179" s="81"/>
      <c r="X179" s="81"/>
      <c r="Y179" s="81"/>
      <c r="Z179" s="81"/>
      <c r="AA179" s="82"/>
    </row>
    <row r="180" spans="1:27" ht="12" hidden="1" customHeight="1" outlineLevel="1">
      <c r="A180" s="233"/>
      <c r="B180" s="296"/>
      <c r="C180" s="296"/>
      <c r="D180" s="296"/>
      <c r="E180" s="297"/>
      <c r="F180" s="72"/>
      <c r="G180" s="75"/>
      <c r="H180" s="75"/>
      <c r="I180" s="75"/>
      <c r="J180" s="75"/>
      <c r="K180" s="75"/>
      <c r="L180" s="75"/>
      <c r="M180" s="75"/>
      <c r="N180" s="75"/>
      <c r="O180" s="75"/>
      <c r="P180" s="76"/>
      <c r="Q180" s="80"/>
      <c r="R180" s="83"/>
      <c r="S180" s="83"/>
      <c r="T180" s="83"/>
      <c r="U180" s="83"/>
      <c r="V180" s="83"/>
      <c r="W180" s="83"/>
      <c r="X180" s="83"/>
      <c r="Y180" s="83"/>
      <c r="Z180" s="83"/>
      <c r="AA180" s="84"/>
    </row>
    <row r="181" spans="1:27" ht="12" hidden="1" customHeight="1" outlineLevel="1">
      <c r="A181" s="298"/>
      <c r="B181" s="299"/>
      <c r="C181" s="299"/>
      <c r="D181" s="299"/>
      <c r="E181" s="300"/>
      <c r="F181" s="56"/>
      <c r="G181" s="77"/>
      <c r="H181" s="77"/>
      <c r="I181" s="77"/>
      <c r="J181" s="77"/>
      <c r="K181" s="77"/>
      <c r="L181" s="77"/>
      <c r="M181" s="77"/>
      <c r="N181" s="77"/>
      <c r="O181" s="77"/>
      <c r="P181" s="78"/>
      <c r="Q181" s="57"/>
      <c r="R181" s="85"/>
      <c r="S181" s="85"/>
      <c r="T181" s="85"/>
      <c r="U181" s="85"/>
      <c r="V181" s="85"/>
      <c r="W181" s="85"/>
      <c r="X181" s="85"/>
      <c r="Y181" s="85"/>
      <c r="Z181" s="85"/>
      <c r="AA181" s="86"/>
    </row>
    <row r="182" spans="1:27" ht="12" hidden="1" customHeight="1" outlineLevel="1">
      <c r="A182" s="293" t="s">
        <v>697</v>
      </c>
      <c r="B182" s="294"/>
      <c r="C182" s="294"/>
      <c r="D182" s="294"/>
      <c r="E182" s="295"/>
      <c r="F182" s="71" t="s">
        <v>3</v>
      </c>
      <c r="G182" s="73"/>
      <c r="H182" s="73"/>
      <c r="I182" s="73"/>
      <c r="J182" s="73"/>
      <c r="K182" s="73"/>
      <c r="L182" s="73"/>
      <c r="M182" s="73"/>
      <c r="N182" s="73"/>
      <c r="O182" s="73"/>
      <c r="P182" s="74"/>
      <c r="Q182" s="79" t="s">
        <v>4</v>
      </c>
      <c r="R182" s="73"/>
      <c r="S182" s="73"/>
      <c r="T182" s="73"/>
      <c r="U182" s="73"/>
      <c r="V182" s="73"/>
      <c r="W182" s="73"/>
      <c r="X182" s="73"/>
      <c r="Y182" s="73"/>
      <c r="Z182" s="73"/>
      <c r="AA182" s="136"/>
    </row>
    <row r="183" spans="1:27" ht="12" hidden="1" customHeight="1" outlineLevel="1">
      <c r="A183" s="233"/>
      <c r="B183" s="296"/>
      <c r="C183" s="296"/>
      <c r="D183" s="296"/>
      <c r="E183" s="297"/>
      <c r="F183" s="72"/>
      <c r="G183" s="75"/>
      <c r="H183" s="75"/>
      <c r="I183" s="75"/>
      <c r="J183" s="75"/>
      <c r="K183" s="75"/>
      <c r="L183" s="75"/>
      <c r="M183" s="75"/>
      <c r="N183" s="75"/>
      <c r="O183" s="75"/>
      <c r="P183" s="76"/>
      <c r="Q183" s="80"/>
      <c r="R183" s="75"/>
      <c r="S183" s="75"/>
      <c r="T183" s="75"/>
      <c r="U183" s="75"/>
      <c r="V183" s="75"/>
      <c r="W183" s="75"/>
      <c r="X183" s="75"/>
      <c r="Y183" s="75"/>
      <c r="Z183" s="75"/>
      <c r="AA183" s="137"/>
    </row>
    <row r="184" spans="1:27" ht="12" hidden="1" customHeight="1" outlineLevel="1" thickBot="1">
      <c r="A184" s="301"/>
      <c r="B184" s="302"/>
      <c r="C184" s="302"/>
      <c r="D184" s="302"/>
      <c r="E184" s="303"/>
      <c r="F184" s="59"/>
      <c r="G184" s="304"/>
      <c r="H184" s="304"/>
      <c r="I184" s="304"/>
      <c r="J184" s="304"/>
      <c r="K184" s="304"/>
      <c r="L184" s="304"/>
      <c r="M184" s="304"/>
      <c r="N184" s="304"/>
      <c r="O184" s="304"/>
      <c r="P184" s="305"/>
      <c r="Q184" s="60"/>
      <c r="R184" s="304"/>
      <c r="S184" s="304"/>
      <c r="T184" s="304"/>
      <c r="U184" s="304"/>
      <c r="V184" s="304"/>
      <c r="W184" s="304"/>
      <c r="X184" s="304"/>
      <c r="Y184" s="304"/>
      <c r="Z184" s="304"/>
      <c r="AA184" s="306"/>
    </row>
    <row r="185" spans="1:27" ht="12" hidden="1" customHeight="1" outlineLevel="1">
      <c r="A185" s="273" t="s">
        <v>698</v>
      </c>
      <c r="B185" s="231"/>
      <c r="C185" s="231"/>
      <c r="D185" s="231"/>
      <c r="E185" s="232"/>
      <c r="F185" s="274" t="s">
        <v>3</v>
      </c>
      <c r="G185" s="275"/>
      <c r="H185" s="275"/>
      <c r="I185" s="275"/>
      <c r="J185" s="275"/>
      <c r="K185" s="275"/>
      <c r="L185" s="275"/>
      <c r="M185" s="275"/>
      <c r="N185" s="275"/>
      <c r="O185" s="275"/>
      <c r="P185" s="276"/>
      <c r="Q185" s="277" t="s">
        <v>4</v>
      </c>
      <c r="R185" s="278"/>
      <c r="S185" s="278"/>
      <c r="T185" s="278"/>
      <c r="U185" s="278"/>
      <c r="V185" s="278"/>
      <c r="W185" s="278"/>
      <c r="X185" s="278"/>
      <c r="Y185" s="278"/>
      <c r="Z185" s="278"/>
      <c r="AA185" s="279"/>
    </row>
    <row r="186" spans="1:27" ht="12" hidden="1" customHeight="1" outlineLevel="1">
      <c r="A186" s="233"/>
      <c r="B186" s="234"/>
      <c r="C186" s="234"/>
      <c r="D186" s="234"/>
      <c r="E186" s="235"/>
      <c r="F186" s="72"/>
      <c r="G186" s="75"/>
      <c r="H186" s="75"/>
      <c r="I186" s="75"/>
      <c r="J186" s="75"/>
      <c r="K186" s="75"/>
      <c r="L186" s="75"/>
      <c r="M186" s="75"/>
      <c r="N186" s="75"/>
      <c r="O186" s="75"/>
      <c r="P186" s="76"/>
      <c r="Q186" s="80"/>
      <c r="R186" s="83"/>
      <c r="S186" s="83"/>
      <c r="T186" s="83"/>
      <c r="U186" s="83"/>
      <c r="V186" s="83"/>
      <c r="W186" s="83"/>
      <c r="X186" s="83"/>
      <c r="Y186" s="83"/>
      <c r="Z186" s="83"/>
      <c r="AA186" s="84"/>
    </row>
    <row r="187" spans="1:27" ht="12" hidden="1" customHeight="1" outlineLevel="1">
      <c r="A187" s="236"/>
      <c r="B187" s="237"/>
      <c r="C187" s="237"/>
      <c r="D187" s="237"/>
      <c r="E187" s="238"/>
      <c r="F187" s="56"/>
      <c r="G187" s="77"/>
      <c r="H187" s="77"/>
      <c r="I187" s="77"/>
      <c r="J187" s="77"/>
      <c r="K187" s="77"/>
      <c r="L187" s="77"/>
      <c r="M187" s="77"/>
      <c r="N187" s="77"/>
      <c r="O187" s="77"/>
      <c r="P187" s="78"/>
      <c r="Q187" s="57"/>
      <c r="R187" s="85"/>
      <c r="S187" s="85"/>
      <c r="T187" s="85"/>
      <c r="U187" s="85"/>
      <c r="V187" s="85"/>
      <c r="W187" s="85"/>
      <c r="X187" s="85"/>
      <c r="Y187" s="85"/>
      <c r="Z187" s="85"/>
      <c r="AA187" s="86"/>
    </row>
    <row r="188" spans="1:27" ht="12" hidden="1" customHeight="1" outlineLevel="1">
      <c r="A188" s="293" t="s">
        <v>699</v>
      </c>
      <c r="B188" s="294"/>
      <c r="C188" s="294"/>
      <c r="D188" s="294"/>
      <c r="E188" s="295"/>
      <c r="F188" s="71" t="s">
        <v>3</v>
      </c>
      <c r="G188" s="73"/>
      <c r="H188" s="73"/>
      <c r="I188" s="73"/>
      <c r="J188" s="73"/>
      <c r="K188" s="73"/>
      <c r="L188" s="73"/>
      <c r="M188" s="73"/>
      <c r="N188" s="73"/>
      <c r="O188" s="73"/>
      <c r="P188" s="74"/>
      <c r="Q188" s="79" t="s">
        <v>4</v>
      </c>
      <c r="R188" s="81"/>
      <c r="S188" s="81"/>
      <c r="T188" s="81"/>
      <c r="U188" s="81"/>
      <c r="V188" s="81"/>
      <c r="W188" s="81"/>
      <c r="X188" s="81"/>
      <c r="Y188" s="81"/>
      <c r="Z188" s="81"/>
      <c r="AA188" s="82"/>
    </row>
    <row r="189" spans="1:27" ht="12" hidden="1" customHeight="1" outlineLevel="1">
      <c r="A189" s="233"/>
      <c r="B189" s="296"/>
      <c r="C189" s="296"/>
      <c r="D189" s="296"/>
      <c r="E189" s="297"/>
      <c r="F189" s="72"/>
      <c r="G189" s="75"/>
      <c r="H189" s="75"/>
      <c r="I189" s="75"/>
      <c r="J189" s="75"/>
      <c r="K189" s="75"/>
      <c r="L189" s="75"/>
      <c r="M189" s="75"/>
      <c r="N189" s="75"/>
      <c r="O189" s="75"/>
      <c r="P189" s="76"/>
      <c r="Q189" s="80"/>
      <c r="R189" s="83"/>
      <c r="S189" s="83"/>
      <c r="T189" s="83"/>
      <c r="U189" s="83"/>
      <c r="V189" s="83"/>
      <c r="W189" s="83"/>
      <c r="X189" s="83"/>
      <c r="Y189" s="83"/>
      <c r="Z189" s="83"/>
      <c r="AA189" s="84"/>
    </row>
    <row r="190" spans="1:27" ht="12" hidden="1" customHeight="1" outlineLevel="1">
      <c r="A190" s="298"/>
      <c r="B190" s="299"/>
      <c r="C190" s="299"/>
      <c r="D190" s="299"/>
      <c r="E190" s="300"/>
      <c r="F190" s="56"/>
      <c r="G190" s="77"/>
      <c r="H190" s="77"/>
      <c r="I190" s="77"/>
      <c r="J190" s="77"/>
      <c r="K190" s="77"/>
      <c r="L190" s="77"/>
      <c r="M190" s="77"/>
      <c r="N190" s="77"/>
      <c r="O190" s="77"/>
      <c r="P190" s="78"/>
      <c r="Q190" s="57"/>
      <c r="R190" s="85"/>
      <c r="S190" s="85"/>
      <c r="T190" s="85"/>
      <c r="U190" s="85"/>
      <c r="V190" s="85"/>
      <c r="W190" s="85"/>
      <c r="X190" s="85"/>
      <c r="Y190" s="85"/>
      <c r="Z190" s="85"/>
      <c r="AA190" s="86"/>
    </row>
    <row r="191" spans="1:27" ht="12" hidden="1" customHeight="1" outlineLevel="1">
      <c r="A191" s="293" t="s">
        <v>700</v>
      </c>
      <c r="B191" s="294"/>
      <c r="C191" s="294"/>
      <c r="D191" s="294"/>
      <c r="E191" s="295"/>
      <c r="F191" s="71" t="s">
        <v>3</v>
      </c>
      <c r="G191" s="73"/>
      <c r="H191" s="73"/>
      <c r="I191" s="73"/>
      <c r="J191" s="73"/>
      <c r="K191" s="73"/>
      <c r="L191" s="73"/>
      <c r="M191" s="73"/>
      <c r="N191" s="73"/>
      <c r="O191" s="73"/>
      <c r="P191" s="74"/>
      <c r="Q191" s="79" t="s">
        <v>4</v>
      </c>
      <c r="R191" s="73"/>
      <c r="S191" s="73"/>
      <c r="T191" s="73"/>
      <c r="U191" s="73"/>
      <c r="V191" s="73"/>
      <c r="W191" s="73"/>
      <c r="X191" s="73"/>
      <c r="Y191" s="73"/>
      <c r="Z191" s="73"/>
      <c r="AA191" s="136"/>
    </row>
    <row r="192" spans="1:27" ht="12" hidden="1" customHeight="1" outlineLevel="1">
      <c r="A192" s="233"/>
      <c r="B192" s="296"/>
      <c r="C192" s="296"/>
      <c r="D192" s="296"/>
      <c r="E192" s="297"/>
      <c r="F192" s="72"/>
      <c r="G192" s="75"/>
      <c r="H192" s="75"/>
      <c r="I192" s="75"/>
      <c r="J192" s="75"/>
      <c r="K192" s="75"/>
      <c r="L192" s="75"/>
      <c r="M192" s="75"/>
      <c r="N192" s="75"/>
      <c r="O192" s="75"/>
      <c r="P192" s="76"/>
      <c r="Q192" s="80"/>
      <c r="R192" s="75"/>
      <c r="S192" s="75"/>
      <c r="T192" s="75"/>
      <c r="U192" s="75"/>
      <c r="V192" s="75"/>
      <c r="W192" s="75"/>
      <c r="X192" s="75"/>
      <c r="Y192" s="75"/>
      <c r="Z192" s="75"/>
      <c r="AA192" s="137"/>
    </row>
    <row r="193" spans="1:27" ht="12" hidden="1" customHeight="1" outlineLevel="1" thickBot="1">
      <c r="A193" s="301"/>
      <c r="B193" s="302"/>
      <c r="C193" s="302"/>
      <c r="D193" s="302"/>
      <c r="E193" s="303"/>
      <c r="F193" s="59"/>
      <c r="G193" s="304"/>
      <c r="H193" s="304"/>
      <c r="I193" s="304"/>
      <c r="J193" s="304"/>
      <c r="K193" s="304"/>
      <c r="L193" s="304"/>
      <c r="M193" s="304"/>
      <c r="N193" s="304"/>
      <c r="O193" s="304"/>
      <c r="P193" s="305"/>
      <c r="Q193" s="60"/>
      <c r="R193" s="304"/>
      <c r="S193" s="304"/>
      <c r="T193" s="304"/>
      <c r="U193" s="304"/>
      <c r="V193" s="304"/>
      <c r="W193" s="304"/>
      <c r="X193" s="304"/>
      <c r="Y193" s="304"/>
      <c r="Z193" s="304"/>
      <c r="AA193" s="306"/>
    </row>
    <row r="194" spans="1:27" ht="12" hidden="1" customHeight="1" outlineLevel="1">
      <c r="A194" s="273" t="s">
        <v>701</v>
      </c>
      <c r="B194" s="231"/>
      <c r="C194" s="231"/>
      <c r="D194" s="231"/>
      <c r="E194" s="232"/>
      <c r="F194" s="274" t="s">
        <v>3</v>
      </c>
      <c r="G194" s="275"/>
      <c r="H194" s="275"/>
      <c r="I194" s="275"/>
      <c r="J194" s="275"/>
      <c r="K194" s="275"/>
      <c r="L194" s="275"/>
      <c r="M194" s="275"/>
      <c r="N194" s="275"/>
      <c r="O194" s="275"/>
      <c r="P194" s="276"/>
      <c r="Q194" s="277" t="s">
        <v>4</v>
      </c>
      <c r="R194" s="278"/>
      <c r="S194" s="278"/>
      <c r="T194" s="278"/>
      <c r="U194" s="278"/>
      <c r="V194" s="278"/>
      <c r="W194" s="278"/>
      <c r="X194" s="278"/>
      <c r="Y194" s="278"/>
      <c r="Z194" s="278"/>
      <c r="AA194" s="279"/>
    </row>
    <row r="195" spans="1:27" ht="12" hidden="1" customHeight="1" outlineLevel="1">
      <c r="A195" s="233"/>
      <c r="B195" s="234"/>
      <c r="C195" s="234"/>
      <c r="D195" s="234"/>
      <c r="E195" s="235"/>
      <c r="F195" s="72"/>
      <c r="G195" s="75"/>
      <c r="H195" s="75"/>
      <c r="I195" s="75"/>
      <c r="J195" s="75"/>
      <c r="K195" s="75"/>
      <c r="L195" s="75"/>
      <c r="M195" s="75"/>
      <c r="N195" s="75"/>
      <c r="O195" s="75"/>
      <c r="P195" s="76"/>
      <c r="Q195" s="80"/>
      <c r="R195" s="83"/>
      <c r="S195" s="83"/>
      <c r="T195" s="83"/>
      <c r="U195" s="83"/>
      <c r="V195" s="83"/>
      <c r="W195" s="83"/>
      <c r="X195" s="83"/>
      <c r="Y195" s="83"/>
      <c r="Z195" s="83"/>
      <c r="AA195" s="84"/>
    </row>
    <row r="196" spans="1:27" ht="12" hidden="1" customHeight="1" outlineLevel="1">
      <c r="A196" s="236"/>
      <c r="B196" s="237"/>
      <c r="C196" s="237"/>
      <c r="D196" s="237"/>
      <c r="E196" s="238"/>
      <c r="F196" s="56"/>
      <c r="G196" s="77"/>
      <c r="H196" s="77"/>
      <c r="I196" s="77"/>
      <c r="J196" s="77"/>
      <c r="K196" s="77"/>
      <c r="L196" s="77"/>
      <c r="M196" s="77"/>
      <c r="N196" s="77"/>
      <c r="O196" s="77"/>
      <c r="P196" s="78"/>
      <c r="Q196" s="57"/>
      <c r="R196" s="85"/>
      <c r="S196" s="85"/>
      <c r="T196" s="85"/>
      <c r="U196" s="85"/>
      <c r="V196" s="85"/>
      <c r="W196" s="85"/>
      <c r="X196" s="85"/>
      <c r="Y196" s="85"/>
      <c r="Z196" s="85"/>
      <c r="AA196" s="86"/>
    </row>
    <row r="197" spans="1:27" ht="12" hidden="1" customHeight="1" outlineLevel="1">
      <c r="A197" s="293" t="s">
        <v>702</v>
      </c>
      <c r="B197" s="294"/>
      <c r="C197" s="294"/>
      <c r="D197" s="294"/>
      <c r="E197" s="295"/>
      <c r="F197" s="71" t="s">
        <v>3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4"/>
      <c r="Q197" s="79" t="s">
        <v>4</v>
      </c>
      <c r="R197" s="81"/>
      <c r="S197" s="81"/>
      <c r="T197" s="81"/>
      <c r="U197" s="81"/>
      <c r="V197" s="81"/>
      <c r="W197" s="81"/>
      <c r="X197" s="81"/>
      <c r="Y197" s="81"/>
      <c r="Z197" s="81"/>
      <c r="AA197" s="82"/>
    </row>
    <row r="198" spans="1:27" ht="12" hidden="1" customHeight="1" outlineLevel="1">
      <c r="A198" s="233"/>
      <c r="B198" s="296"/>
      <c r="C198" s="296"/>
      <c r="D198" s="296"/>
      <c r="E198" s="297"/>
      <c r="F198" s="72"/>
      <c r="G198" s="75"/>
      <c r="H198" s="75"/>
      <c r="I198" s="75"/>
      <c r="J198" s="75"/>
      <c r="K198" s="75"/>
      <c r="L198" s="75"/>
      <c r="M198" s="75"/>
      <c r="N198" s="75"/>
      <c r="O198" s="75"/>
      <c r="P198" s="76"/>
      <c r="Q198" s="80"/>
      <c r="R198" s="83"/>
      <c r="S198" s="83"/>
      <c r="T198" s="83"/>
      <c r="U198" s="83"/>
      <c r="V198" s="83"/>
      <c r="W198" s="83"/>
      <c r="X198" s="83"/>
      <c r="Y198" s="83"/>
      <c r="Z198" s="83"/>
      <c r="AA198" s="84"/>
    </row>
    <row r="199" spans="1:27" ht="12" hidden="1" customHeight="1" outlineLevel="1">
      <c r="A199" s="298"/>
      <c r="B199" s="299"/>
      <c r="C199" s="299"/>
      <c r="D199" s="299"/>
      <c r="E199" s="300"/>
      <c r="F199" s="56"/>
      <c r="G199" s="77"/>
      <c r="H199" s="77"/>
      <c r="I199" s="77"/>
      <c r="J199" s="77"/>
      <c r="K199" s="77"/>
      <c r="L199" s="77"/>
      <c r="M199" s="77"/>
      <c r="N199" s="77"/>
      <c r="O199" s="77"/>
      <c r="P199" s="78"/>
      <c r="Q199" s="57"/>
      <c r="R199" s="85"/>
      <c r="S199" s="85"/>
      <c r="T199" s="85"/>
      <c r="U199" s="85"/>
      <c r="V199" s="85"/>
      <c r="W199" s="85"/>
      <c r="X199" s="85"/>
      <c r="Y199" s="85"/>
      <c r="Z199" s="85"/>
      <c r="AA199" s="86"/>
    </row>
    <row r="200" spans="1:27" ht="12" hidden="1" customHeight="1" outlineLevel="1">
      <c r="A200" s="293" t="s">
        <v>703</v>
      </c>
      <c r="B200" s="294"/>
      <c r="C200" s="294"/>
      <c r="D200" s="294"/>
      <c r="E200" s="295"/>
      <c r="F200" s="71" t="s">
        <v>3</v>
      </c>
      <c r="G200" s="73"/>
      <c r="H200" s="73"/>
      <c r="I200" s="73"/>
      <c r="J200" s="73"/>
      <c r="K200" s="73"/>
      <c r="L200" s="73"/>
      <c r="M200" s="73"/>
      <c r="N200" s="73"/>
      <c r="O200" s="73"/>
      <c r="P200" s="74"/>
      <c r="Q200" s="79" t="s">
        <v>4</v>
      </c>
      <c r="R200" s="73"/>
      <c r="S200" s="73"/>
      <c r="T200" s="73"/>
      <c r="U200" s="73"/>
      <c r="V200" s="73"/>
      <c r="W200" s="73"/>
      <c r="X200" s="73"/>
      <c r="Y200" s="73"/>
      <c r="Z200" s="73"/>
      <c r="AA200" s="136"/>
    </row>
    <row r="201" spans="1:27" ht="12" hidden="1" customHeight="1" outlineLevel="1">
      <c r="A201" s="233"/>
      <c r="B201" s="296"/>
      <c r="C201" s="296"/>
      <c r="D201" s="296"/>
      <c r="E201" s="297"/>
      <c r="F201" s="72"/>
      <c r="G201" s="75"/>
      <c r="H201" s="75"/>
      <c r="I201" s="75"/>
      <c r="J201" s="75"/>
      <c r="K201" s="75"/>
      <c r="L201" s="75"/>
      <c r="M201" s="75"/>
      <c r="N201" s="75"/>
      <c r="O201" s="75"/>
      <c r="P201" s="76"/>
      <c r="Q201" s="80"/>
      <c r="R201" s="75"/>
      <c r="S201" s="75"/>
      <c r="T201" s="75"/>
      <c r="U201" s="75"/>
      <c r="V201" s="75"/>
      <c r="W201" s="75"/>
      <c r="X201" s="75"/>
      <c r="Y201" s="75"/>
      <c r="Z201" s="75"/>
      <c r="AA201" s="137"/>
    </row>
    <row r="202" spans="1:27" ht="12" hidden="1" customHeight="1" outlineLevel="1" thickBot="1">
      <c r="A202" s="301"/>
      <c r="B202" s="302"/>
      <c r="C202" s="302"/>
      <c r="D202" s="302"/>
      <c r="E202" s="303"/>
      <c r="F202" s="59"/>
      <c r="G202" s="304"/>
      <c r="H202" s="304"/>
      <c r="I202" s="304"/>
      <c r="J202" s="304"/>
      <c r="K202" s="304"/>
      <c r="L202" s="304"/>
      <c r="M202" s="304"/>
      <c r="N202" s="304"/>
      <c r="O202" s="304"/>
      <c r="P202" s="305"/>
      <c r="Q202" s="60"/>
      <c r="R202" s="304"/>
      <c r="S202" s="304"/>
      <c r="T202" s="304"/>
      <c r="U202" s="304"/>
      <c r="V202" s="304"/>
      <c r="W202" s="304"/>
      <c r="X202" s="304"/>
      <c r="Y202" s="304"/>
      <c r="Z202" s="304"/>
      <c r="AA202" s="306"/>
    </row>
    <row r="203" spans="1:27" ht="12" hidden="1" customHeight="1" outlineLevel="1">
      <c r="A203" s="273" t="s">
        <v>704</v>
      </c>
      <c r="B203" s="231"/>
      <c r="C203" s="231"/>
      <c r="D203" s="231"/>
      <c r="E203" s="232"/>
      <c r="F203" s="274" t="s">
        <v>3</v>
      </c>
      <c r="G203" s="275"/>
      <c r="H203" s="275"/>
      <c r="I203" s="275"/>
      <c r="J203" s="275"/>
      <c r="K203" s="275"/>
      <c r="L203" s="275"/>
      <c r="M203" s="275"/>
      <c r="N203" s="275"/>
      <c r="O203" s="275"/>
      <c r="P203" s="276"/>
      <c r="Q203" s="277" t="s">
        <v>4</v>
      </c>
      <c r="R203" s="278"/>
      <c r="S203" s="278"/>
      <c r="T203" s="278"/>
      <c r="U203" s="278"/>
      <c r="V203" s="278"/>
      <c r="W203" s="278"/>
      <c r="X203" s="278"/>
      <c r="Y203" s="278"/>
      <c r="Z203" s="278"/>
      <c r="AA203" s="279"/>
    </row>
    <row r="204" spans="1:27" ht="12" hidden="1" customHeight="1" outlineLevel="1">
      <c r="A204" s="233"/>
      <c r="B204" s="234"/>
      <c r="C204" s="234"/>
      <c r="D204" s="234"/>
      <c r="E204" s="235"/>
      <c r="F204" s="72"/>
      <c r="G204" s="75"/>
      <c r="H204" s="75"/>
      <c r="I204" s="75"/>
      <c r="J204" s="75"/>
      <c r="K204" s="75"/>
      <c r="L204" s="75"/>
      <c r="M204" s="75"/>
      <c r="N204" s="75"/>
      <c r="O204" s="75"/>
      <c r="P204" s="76"/>
      <c r="Q204" s="80"/>
      <c r="R204" s="83"/>
      <c r="S204" s="83"/>
      <c r="T204" s="83"/>
      <c r="U204" s="83"/>
      <c r="V204" s="83"/>
      <c r="W204" s="83"/>
      <c r="X204" s="83"/>
      <c r="Y204" s="83"/>
      <c r="Z204" s="83"/>
      <c r="AA204" s="84"/>
    </row>
    <row r="205" spans="1:27" ht="12" hidden="1" customHeight="1" outlineLevel="1">
      <c r="A205" s="236"/>
      <c r="B205" s="237"/>
      <c r="C205" s="237"/>
      <c r="D205" s="237"/>
      <c r="E205" s="238"/>
      <c r="F205" s="56"/>
      <c r="G205" s="77"/>
      <c r="H205" s="77"/>
      <c r="I205" s="77"/>
      <c r="J205" s="77"/>
      <c r="K205" s="77"/>
      <c r="L205" s="77"/>
      <c r="M205" s="77"/>
      <c r="N205" s="77"/>
      <c r="O205" s="77"/>
      <c r="P205" s="78"/>
      <c r="Q205" s="57"/>
      <c r="R205" s="85"/>
      <c r="S205" s="85"/>
      <c r="T205" s="85"/>
      <c r="U205" s="85"/>
      <c r="V205" s="85"/>
      <c r="W205" s="85"/>
      <c r="X205" s="85"/>
      <c r="Y205" s="85"/>
      <c r="Z205" s="85"/>
      <c r="AA205" s="86"/>
    </row>
    <row r="206" spans="1:27" ht="12" hidden="1" customHeight="1" outlineLevel="1">
      <c r="A206" s="293" t="s">
        <v>705</v>
      </c>
      <c r="B206" s="294"/>
      <c r="C206" s="294"/>
      <c r="D206" s="294"/>
      <c r="E206" s="295"/>
      <c r="F206" s="71" t="s">
        <v>3</v>
      </c>
      <c r="G206" s="73"/>
      <c r="H206" s="73"/>
      <c r="I206" s="73"/>
      <c r="J206" s="73"/>
      <c r="K206" s="73"/>
      <c r="L206" s="73"/>
      <c r="M206" s="73"/>
      <c r="N206" s="73"/>
      <c r="O206" s="73"/>
      <c r="P206" s="74"/>
      <c r="Q206" s="79" t="s">
        <v>4</v>
      </c>
      <c r="R206" s="81"/>
      <c r="S206" s="81"/>
      <c r="T206" s="81"/>
      <c r="U206" s="81"/>
      <c r="V206" s="81"/>
      <c r="W206" s="81"/>
      <c r="X206" s="81"/>
      <c r="Y206" s="81"/>
      <c r="Z206" s="81"/>
      <c r="AA206" s="82"/>
    </row>
    <row r="207" spans="1:27" ht="12" hidden="1" customHeight="1" outlineLevel="1">
      <c r="A207" s="233"/>
      <c r="B207" s="296"/>
      <c r="C207" s="296"/>
      <c r="D207" s="296"/>
      <c r="E207" s="297"/>
      <c r="F207" s="72"/>
      <c r="G207" s="75"/>
      <c r="H207" s="75"/>
      <c r="I207" s="75"/>
      <c r="J207" s="75"/>
      <c r="K207" s="75"/>
      <c r="L207" s="75"/>
      <c r="M207" s="75"/>
      <c r="N207" s="75"/>
      <c r="O207" s="75"/>
      <c r="P207" s="76"/>
      <c r="Q207" s="80"/>
      <c r="R207" s="83"/>
      <c r="S207" s="83"/>
      <c r="T207" s="83"/>
      <c r="U207" s="83"/>
      <c r="V207" s="83"/>
      <c r="W207" s="83"/>
      <c r="X207" s="83"/>
      <c r="Y207" s="83"/>
      <c r="Z207" s="83"/>
      <c r="AA207" s="84"/>
    </row>
    <row r="208" spans="1:27" ht="12" hidden="1" customHeight="1" outlineLevel="1">
      <c r="A208" s="298"/>
      <c r="B208" s="299"/>
      <c r="C208" s="299"/>
      <c r="D208" s="299"/>
      <c r="E208" s="300"/>
      <c r="F208" s="56"/>
      <c r="G208" s="77"/>
      <c r="H208" s="77"/>
      <c r="I208" s="77"/>
      <c r="J208" s="77"/>
      <c r="K208" s="77"/>
      <c r="L208" s="77"/>
      <c r="M208" s="77"/>
      <c r="N208" s="77"/>
      <c r="O208" s="77"/>
      <c r="P208" s="78"/>
      <c r="Q208" s="57"/>
      <c r="R208" s="85"/>
      <c r="S208" s="85"/>
      <c r="T208" s="85"/>
      <c r="U208" s="85"/>
      <c r="V208" s="85"/>
      <c r="W208" s="85"/>
      <c r="X208" s="85"/>
      <c r="Y208" s="85"/>
      <c r="Z208" s="85"/>
      <c r="AA208" s="86"/>
    </row>
    <row r="209" spans="1:27" ht="12" hidden="1" customHeight="1" outlineLevel="1">
      <c r="A209" s="293" t="s">
        <v>706</v>
      </c>
      <c r="B209" s="294"/>
      <c r="C209" s="294"/>
      <c r="D209" s="294"/>
      <c r="E209" s="295"/>
      <c r="F209" s="71" t="s">
        <v>3</v>
      </c>
      <c r="G209" s="73"/>
      <c r="H209" s="73"/>
      <c r="I209" s="73"/>
      <c r="J209" s="73"/>
      <c r="K209" s="73"/>
      <c r="L209" s="73"/>
      <c r="M209" s="73"/>
      <c r="N209" s="73"/>
      <c r="O209" s="73"/>
      <c r="P209" s="74"/>
      <c r="Q209" s="79" t="s">
        <v>4</v>
      </c>
      <c r="R209" s="73"/>
      <c r="S209" s="73"/>
      <c r="T209" s="73"/>
      <c r="U209" s="73"/>
      <c r="V209" s="73"/>
      <c r="W209" s="73"/>
      <c r="X209" s="73"/>
      <c r="Y209" s="73"/>
      <c r="Z209" s="73"/>
      <c r="AA209" s="136"/>
    </row>
    <row r="210" spans="1:27" ht="12" hidden="1" customHeight="1" outlineLevel="1">
      <c r="A210" s="233"/>
      <c r="B210" s="296"/>
      <c r="C210" s="296"/>
      <c r="D210" s="296"/>
      <c r="E210" s="297"/>
      <c r="F210" s="72"/>
      <c r="G210" s="75"/>
      <c r="H210" s="75"/>
      <c r="I210" s="75"/>
      <c r="J210" s="75"/>
      <c r="K210" s="75"/>
      <c r="L210" s="75"/>
      <c r="M210" s="75"/>
      <c r="N210" s="75"/>
      <c r="O210" s="75"/>
      <c r="P210" s="76"/>
      <c r="Q210" s="80"/>
      <c r="R210" s="75"/>
      <c r="S210" s="75"/>
      <c r="T210" s="75"/>
      <c r="U210" s="75"/>
      <c r="V210" s="75"/>
      <c r="W210" s="75"/>
      <c r="X210" s="75"/>
      <c r="Y210" s="75"/>
      <c r="Z210" s="75"/>
      <c r="AA210" s="137"/>
    </row>
    <row r="211" spans="1:27" ht="12" hidden="1" customHeight="1" outlineLevel="1" thickBot="1">
      <c r="A211" s="301"/>
      <c r="B211" s="302"/>
      <c r="C211" s="302"/>
      <c r="D211" s="302"/>
      <c r="E211" s="303"/>
      <c r="F211" s="59"/>
      <c r="G211" s="304"/>
      <c r="H211" s="304"/>
      <c r="I211" s="304"/>
      <c r="J211" s="304"/>
      <c r="K211" s="304"/>
      <c r="L211" s="304"/>
      <c r="M211" s="304"/>
      <c r="N211" s="304"/>
      <c r="O211" s="304"/>
      <c r="P211" s="305"/>
      <c r="Q211" s="60"/>
      <c r="R211" s="304"/>
      <c r="S211" s="304"/>
      <c r="T211" s="304"/>
      <c r="U211" s="304"/>
      <c r="V211" s="304"/>
      <c r="W211" s="304"/>
      <c r="X211" s="304"/>
      <c r="Y211" s="304"/>
      <c r="Z211" s="304"/>
      <c r="AA211" s="306"/>
    </row>
    <row r="212" spans="1:27" ht="12" hidden="1" customHeight="1" outlineLevel="1">
      <c r="A212" s="273" t="s">
        <v>707</v>
      </c>
      <c r="B212" s="231"/>
      <c r="C212" s="231"/>
      <c r="D212" s="231"/>
      <c r="E212" s="232"/>
      <c r="F212" s="274" t="s">
        <v>3</v>
      </c>
      <c r="G212" s="275"/>
      <c r="H212" s="275"/>
      <c r="I212" s="275"/>
      <c r="J212" s="275"/>
      <c r="K212" s="275"/>
      <c r="L212" s="275"/>
      <c r="M212" s="275"/>
      <c r="N212" s="275"/>
      <c r="O212" s="275"/>
      <c r="P212" s="276"/>
      <c r="Q212" s="277" t="s">
        <v>4</v>
      </c>
      <c r="R212" s="278"/>
      <c r="S212" s="278"/>
      <c r="T212" s="278"/>
      <c r="U212" s="278"/>
      <c r="V212" s="278"/>
      <c r="W212" s="278"/>
      <c r="X212" s="278"/>
      <c r="Y212" s="278"/>
      <c r="Z212" s="278"/>
      <c r="AA212" s="279"/>
    </row>
    <row r="213" spans="1:27" ht="12" hidden="1" customHeight="1" outlineLevel="1">
      <c r="A213" s="233"/>
      <c r="B213" s="234"/>
      <c r="C213" s="234"/>
      <c r="D213" s="234"/>
      <c r="E213" s="235"/>
      <c r="F213" s="72"/>
      <c r="G213" s="75"/>
      <c r="H213" s="75"/>
      <c r="I213" s="75"/>
      <c r="J213" s="75"/>
      <c r="K213" s="75"/>
      <c r="L213" s="75"/>
      <c r="M213" s="75"/>
      <c r="N213" s="75"/>
      <c r="O213" s="75"/>
      <c r="P213" s="76"/>
      <c r="Q213" s="80"/>
      <c r="R213" s="83"/>
      <c r="S213" s="83"/>
      <c r="T213" s="83"/>
      <c r="U213" s="83"/>
      <c r="V213" s="83"/>
      <c r="W213" s="83"/>
      <c r="X213" s="83"/>
      <c r="Y213" s="83"/>
      <c r="Z213" s="83"/>
      <c r="AA213" s="84"/>
    </row>
    <row r="214" spans="1:27" ht="12" hidden="1" customHeight="1" outlineLevel="1">
      <c r="A214" s="236"/>
      <c r="B214" s="237"/>
      <c r="C214" s="237"/>
      <c r="D214" s="237"/>
      <c r="E214" s="238"/>
      <c r="F214" s="56"/>
      <c r="G214" s="77"/>
      <c r="H214" s="77"/>
      <c r="I214" s="77"/>
      <c r="J214" s="77"/>
      <c r="K214" s="77"/>
      <c r="L214" s="77"/>
      <c r="M214" s="77"/>
      <c r="N214" s="77"/>
      <c r="O214" s="77"/>
      <c r="P214" s="78"/>
      <c r="Q214" s="57"/>
      <c r="R214" s="85"/>
      <c r="S214" s="85"/>
      <c r="T214" s="85"/>
      <c r="U214" s="85"/>
      <c r="V214" s="85"/>
      <c r="W214" s="85"/>
      <c r="X214" s="85"/>
      <c r="Y214" s="85"/>
      <c r="Z214" s="85"/>
      <c r="AA214" s="86"/>
    </row>
    <row r="215" spans="1:27" ht="12" hidden="1" customHeight="1" outlineLevel="1">
      <c r="A215" s="293" t="s">
        <v>708</v>
      </c>
      <c r="B215" s="294"/>
      <c r="C215" s="294"/>
      <c r="D215" s="294"/>
      <c r="E215" s="295"/>
      <c r="F215" s="71" t="s">
        <v>3</v>
      </c>
      <c r="G215" s="73"/>
      <c r="H215" s="73"/>
      <c r="I215" s="73"/>
      <c r="J215" s="73"/>
      <c r="K215" s="73"/>
      <c r="L215" s="73"/>
      <c r="M215" s="73"/>
      <c r="N215" s="73"/>
      <c r="O215" s="73"/>
      <c r="P215" s="74"/>
      <c r="Q215" s="79" t="s">
        <v>4</v>
      </c>
      <c r="R215" s="81"/>
      <c r="S215" s="81"/>
      <c r="T215" s="81"/>
      <c r="U215" s="81"/>
      <c r="V215" s="81"/>
      <c r="W215" s="81"/>
      <c r="X215" s="81"/>
      <c r="Y215" s="81"/>
      <c r="Z215" s="81"/>
      <c r="AA215" s="82"/>
    </row>
    <row r="216" spans="1:27" ht="12" hidden="1" customHeight="1" outlineLevel="1">
      <c r="A216" s="233"/>
      <c r="B216" s="296"/>
      <c r="C216" s="296"/>
      <c r="D216" s="296"/>
      <c r="E216" s="297"/>
      <c r="F216" s="72"/>
      <c r="G216" s="75"/>
      <c r="H216" s="75"/>
      <c r="I216" s="75"/>
      <c r="J216" s="75"/>
      <c r="K216" s="75"/>
      <c r="L216" s="75"/>
      <c r="M216" s="75"/>
      <c r="N216" s="75"/>
      <c r="O216" s="75"/>
      <c r="P216" s="76"/>
      <c r="Q216" s="80"/>
      <c r="R216" s="83"/>
      <c r="S216" s="83"/>
      <c r="T216" s="83"/>
      <c r="U216" s="83"/>
      <c r="V216" s="83"/>
      <c r="W216" s="83"/>
      <c r="X216" s="83"/>
      <c r="Y216" s="83"/>
      <c r="Z216" s="83"/>
      <c r="AA216" s="84"/>
    </row>
    <row r="217" spans="1:27" ht="12" hidden="1" customHeight="1" outlineLevel="1">
      <c r="A217" s="298"/>
      <c r="B217" s="299"/>
      <c r="C217" s="299"/>
      <c r="D217" s="299"/>
      <c r="E217" s="300"/>
      <c r="F217" s="56"/>
      <c r="G217" s="77"/>
      <c r="H217" s="77"/>
      <c r="I217" s="77"/>
      <c r="J217" s="77"/>
      <c r="K217" s="77"/>
      <c r="L217" s="77"/>
      <c r="M217" s="77"/>
      <c r="N217" s="77"/>
      <c r="O217" s="77"/>
      <c r="P217" s="78"/>
      <c r="Q217" s="57"/>
      <c r="R217" s="85"/>
      <c r="S217" s="85"/>
      <c r="T217" s="85"/>
      <c r="U217" s="85"/>
      <c r="V217" s="85"/>
      <c r="W217" s="85"/>
      <c r="X217" s="85"/>
      <c r="Y217" s="85"/>
      <c r="Z217" s="85"/>
      <c r="AA217" s="86"/>
    </row>
    <row r="218" spans="1:27" ht="12" hidden="1" customHeight="1" outlineLevel="1">
      <c r="A218" s="293" t="s">
        <v>709</v>
      </c>
      <c r="B218" s="294"/>
      <c r="C218" s="294"/>
      <c r="D218" s="294"/>
      <c r="E218" s="295"/>
      <c r="F218" s="71" t="s">
        <v>3</v>
      </c>
      <c r="G218" s="73"/>
      <c r="H218" s="73"/>
      <c r="I218" s="73"/>
      <c r="J218" s="73"/>
      <c r="K218" s="73"/>
      <c r="L218" s="73"/>
      <c r="M218" s="73"/>
      <c r="N218" s="73"/>
      <c r="O218" s="73"/>
      <c r="P218" s="74"/>
      <c r="Q218" s="79" t="s">
        <v>4</v>
      </c>
      <c r="R218" s="73"/>
      <c r="S218" s="73"/>
      <c r="T218" s="73"/>
      <c r="U218" s="73"/>
      <c r="V218" s="73"/>
      <c r="W218" s="73"/>
      <c r="X218" s="73"/>
      <c r="Y218" s="73"/>
      <c r="Z218" s="73"/>
      <c r="AA218" s="136"/>
    </row>
    <row r="219" spans="1:27" ht="12" hidden="1" customHeight="1" outlineLevel="1">
      <c r="A219" s="233"/>
      <c r="B219" s="296"/>
      <c r="C219" s="296"/>
      <c r="D219" s="296"/>
      <c r="E219" s="297"/>
      <c r="F219" s="72"/>
      <c r="G219" s="75"/>
      <c r="H219" s="75"/>
      <c r="I219" s="75"/>
      <c r="J219" s="75"/>
      <c r="K219" s="75"/>
      <c r="L219" s="75"/>
      <c r="M219" s="75"/>
      <c r="N219" s="75"/>
      <c r="O219" s="75"/>
      <c r="P219" s="76"/>
      <c r="Q219" s="80"/>
      <c r="R219" s="75"/>
      <c r="S219" s="75"/>
      <c r="T219" s="75"/>
      <c r="U219" s="75"/>
      <c r="V219" s="75"/>
      <c r="W219" s="75"/>
      <c r="X219" s="75"/>
      <c r="Y219" s="75"/>
      <c r="Z219" s="75"/>
      <c r="AA219" s="137"/>
    </row>
    <row r="220" spans="1:27" ht="12" hidden="1" customHeight="1" outlineLevel="1" thickBot="1">
      <c r="A220" s="301"/>
      <c r="B220" s="302"/>
      <c r="C220" s="302"/>
      <c r="D220" s="302"/>
      <c r="E220" s="303"/>
      <c r="F220" s="59"/>
      <c r="G220" s="304"/>
      <c r="H220" s="304"/>
      <c r="I220" s="304"/>
      <c r="J220" s="304"/>
      <c r="K220" s="304"/>
      <c r="L220" s="304"/>
      <c r="M220" s="304"/>
      <c r="N220" s="304"/>
      <c r="O220" s="304"/>
      <c r="P220" s="305"/>
      <c r="Q220" s="60"/>
      <c r="R220" s="304"/>
      <c r="S220" s="304"/>
      <c r="T220" s="304"/>
      <c r="U220" s="304"/>
      <c r="V220" s="304"/>
      <c r="W220" s="304"/>
      <c r="X220" s="304"/>
      <c r="Y220" s="304"/>
      <c r="Z220" s="304"/>
      <c r="AA220" s="306"/>
    </row>
    <row r="221" spans="1:27" ht="12" hidden="1" customHeight="1" outlineLevel="1">
      <c r="A221" s="273" t="s">
        <v>710</v>
      </c>
      <c r="B221" s="231"/>
      <c r="C221" s="231"/>
      <c r="D221" s="231"/>
      <c r="E221" s="232"/>
      <c r="F221" s="274" t="s">
        <v>3</v>
      </c>
      <c r="G221" s="275"/>
      <c r="H221" s="275"/>
      <c r="I221" s="275"/>
      <c r="J221" s="275"/>
      <c r="K221" s="275"/>
      <c r="L221" s="275"/>
      <c r="M221" s="275"/>
      <c r="N221" s="275"/>
      <c r="O221" s="275"/>
      <c r="P221" s="276"/>
      <c r="Q221" s="277" t="s">
        <v>4</v>
      </c>
      <c r="R221" s="278"/>
      <c r="S221" s="278"/>
      <c r="T221" s="278"/>
      <c r="U221" s="278"/>
      <c r="V221" s="278"/>
      <c r="W221" s="278"/>
      <c r="X221" s="278"/>
      <c r="Y221" s="278"/>
      <c r="Z221" s="278"/>
      <c r="AA221" s="279"/>
    </row>
    <row r="222" spans="1:27" ht="12" hidden="1" customHeight="1" outlineLevel="1">
      <c r="A222" s="233"/>
      <c r="B222" s="234"/>
      <c r="C222" s="234"/>
      <c r="D222" s="234"/>
      <c r="E222" s="235"/>
      <c r="F222" s="72"/>
      <c r="G222" s="75"/>
      <c r="H222" s="75"/>
      <c r="I222" s="75"/>
      <c r="J222" s="75"/>
      <c r="K222" s="75"/>
      <c r="L222" s="75"/>
      <c r="M222" s="75"/>
      <c r="N222" s="75"/>
      <c r="O222" s="75"/>
      <c r="P222" s="76"/>
      <c r="Q222" s="80"/>
      <c r="R222" s="83"/>
      <c r="S222" s="83"/>
      <c r="T222" s="83"/>
      <c r="U222" s="83"/>
      <c r="V222" s="83"/>
      <c r="W222" s="83"/>
      <c r="X222" s="83"/>
      <c r="Y222" s="83"/>
      <c r="Z222" s="83"/>
      <c r="AA222" s="84"/>
    </row>
    <row r="223" spans="1:27" ht="12" hidden="1" customHeight="1" outlineLevel="1">
      <c r="A223" s="236"/>
      <c r="B223" s="237"/>
      <c r="C223" s="237"/>
      <c r="D223" s="237"/>
      <c r="E223" s="238"/>
      <c r="F223" s="56"/>
      <c r="G223" s="77"/>
      <c r="H223" s="77"/>
      <c r="I223" s="77"/>
      <c r="J223" s="77"/>
      <c r="K223" s="77"/>
      <c r="L223" s="77"/>
      <c r="M223" s="77"/>
      <c r="N223" s="77"/>
      <c r="O223" s="77"/>
      <c r="P223" s="78"/>
      <c r="Q223" s="57"/>
      <c r="R223" s="85"/>
      <c r="S223" s="85"/>
      <c r="T223" s="85"/>
      <c r="U223" s="85"/>
      <c r="V223" s="85"/>
      <c r="W223" s="85"/>
      <c r="X223" s="85"/>
      <c r="Y223" s="85"/>
      <c r="Z223" s="85"/>
      <c r="AA223" s="86"/>
    </row>
    <row r="224" spans="1:27" ht="12" hidden="1" customHeight="1" outlineLevel="1">
      <c r="A224" s="293" t="s">
        <v>711</v>
      </c>
      <c r="B224" s="294"/>
      <c r="C224" s="294"/>
      <c r="D224" s="294"/>
      <c r="E224" s="295"/>
      <c r="F224" s="71" t="s">
        <v>3</v>
      </c>
      <c r="G224" s="73"/>
      <c r="H224" s="73"/>
      <c r="I224" s="73"/>
      <c r="J224" s="73"/>
      <c r="K224" s="73"/>
      <c r="L224" s="73"/>
      <c r="M224" s="73"/>
      <c r="N224" s="73"/>
      <c r="O224" s="73"/>
      <c r="P224" s="74"/>
      <c r="Q224" s="79" t="s">
        <v>4</v>
      </c>
      <c r="R224" s="81"/>
      <c r="S224" s="81"/>
      <c r="T224" s="81"/>
      <c r="U224" s="81"/>
      <c r="V224" s="81"/>
      <c r="W224" s="81"/>
      <c r="X224" s="81"/>
      <c r="Y224" s="81"/>
      <c r="Z224" s="81"/>
      <c r="AA224" s="82"/>
    </row>
    <row r="225" spans="1:27" ht="12" hidden="1" customHeight="1" outlineLevel="1">
      <c r="A225" s="233"/>
      <c r="B225" s="296"/>
      <c r="C225" s="296"/>
      <c r="D225" s="296"/>
      <c r="E225" s="297"/>
      <c r="F225" s="72"/>
      <c r="G225" s="75"/>
      <c r="H225" s="75"/>
      <c r="I225" s="75"/>
      <c r="J225" s="75"/>
      <c r="K225" s="75"/>
      <c r="L225" s="75"/>
      <c r="M225" s="75"/>
      <c r="N225" s="75"/>
      <c r="O225" s="75"/>
      <c r="P225" s="76"/>
      <c r="Q225" s="80"/>
      <c r="R225" s="83"/>
      <c r="S225" s="83"/>
      <c r="T225" s="83"/>
      <c r="U225" s="83"/>
      <c r="V225" s="83"/>
      <c r="W225" s="83"/>
      <c r="X225" s="83"/>
      <c r="Y225" s="83"/>
      <c r="Z225" s="83"/>
      <c r="AA225" s="84"/>
    </row>
    <row r="226" spans="1:27" ht="12" hidden="1" customHeight="1" outlineLevel="1">
      <c r="A226" s="298"/>
      <c r="B226" s="299"/>
      <c r="C226" s="299"/>
      <c r="D226" s="299"/>
      <c r="E226" s="300"/>
      <c r="F226" s="56"/>
      <c r="G226" s="77"/>
      <c r="H226" s="77"/>
      <c r="I226" s="77"/>
      <c r="J226" s="77"/>
      <c r="K226" s="77"/>
      <c r="L226" s="77"/>
      <c r="M226" s="77"/>
      <c r="N226" s="77"/>
      <c r="O226" s="77"/>
      <c r="P226" s="78"/>
      <c r="Q226" s="57"/>
      <c r="R226" s="85"/>
      <c r="S226" s="85"/>
      <c r="T226" s="85"/>
      <c r="U226" s="85"/>
      <c r="V226" s="85"/>
      <c r="W226" s="85"/>
      <c r="X226" s="85"/>
      <c r="Y226" s="85"/>
      <c r="Z226" s="85"/>
      <c r="AA226" s="86"/>
    </row>
    <row r="227" spans="1:27" ht="12" hidden="1" customHeight="1" outlineLevel="1">
      <c r="A227" s="293" t="s">
        <v>712</v>
      </c>
      <c r="B227" s="294"/>
      <c r="C227" s="294"/>
      <c r="D227" s="294"/>
      <c r="E227" s="295"/>
      <c r="F227" s="71" t="s">
        <v>3</v>
      </c>
      <c r="G227" s="73"/>
      <c r="H227" s="73"/>
      <c r="I227" s="73"/>
      <c r="J227" s="73"/>
      <c r="K227" s="73"/>
      <c r="L227" s="73"/>
      <c r="M227" s="73"/>
      <c r="N227" s="73"/>
      <c r="O227" s="73"/>
      <c r="P227" s="74"/>
      <c r="Q227" s="79" t="s">
        <v>4</v>
      </c>
      <c r="R227" s="73"/>
      <c r="S227" s="73"/>
      <c r="T227" s="73"/>
      <c r="U227" s="73"/>
      <c r="V227" s="73"/>
      <c r="W227" s="73"/>
      <c r="X227" s="73"/>
      <c r="Y227" s="73"/>
      <c r="Z227" s="73"/>
      <c r="AA227" s="136"/>
    </row>
    <row r="228" spans="1:27" ht="12" hidden="1" customHeight="1" outlineLevel="1">
      <c r="A228" s="233"/>
      <c r="B228" s="296"/>
      <c r="C228" s="296"/>
      <c r="D228" s="296"/>
      <c r="E228" s="297"/>
      <c r="F228" s="72"/>
      <c r="G228" s="75"/>
      <c r="H228" s="75"/>
      <c r="I228" s="75"/>
      <c r="J228" s="75"/>
      <c r="K228" s="75"/>
      <c r="L228" s="75"/>
      <c r="M228" s="75"/>
      <c r="N228" s="75"/>
      <c r="O228" s="75"/>
      <c r="P228" s="76"/>
      <c r="Q228" s="80"/>
      <c r="R228" s="75"/>
      <c r="S228" s="75"/>
      <c r="T228" s="75"/>
      <c r="U228" s="75"/>
      <c r="V228" s="75"/>
      <c r="W228" s="75"/>
      <c r="X228" s="75"/>
      <c r="Y228" s="75"/>
      <c r="Z228" s="75"/>
      <c r="AA228" s="137"/>
    </row>
    <row r="229" spans="1:27" ht="12" hidden="1" customHeight="1" outlineLevel="1" thickBot="1">
      <c r="A229" s="301"/>
      <c r="B229" s="302"/>
      <c r="C229" s="302"/>
      <c r="D229" s="302"/>
      <c r="E229" s="303"/>
      <c r="F229" s="59"/>
      <c r="G229" s="304"/>
      <c r="H229" s="304"/>
      <c r="I229" s="304"/>
      <c r="J229" s="304"/>
      <c r="K229" s="304"/>
      <c r="L229" s="304"/>
      <c r="M229" s="304"/>
      <c r="N229" s="304"/>
      <c r="O229" s="304"/>
      <c r="P229" s="305"/>
      <c r="Q229" s="60"/>
      <c r="R229" s="304"/>
      <c r="S229" s="304"/>
      <c r="T229" s="304"/>
      <c r="U229" s="304"/>
      <c r="V229" s="304"/>
      <c r="W229" s="304"/>
      <c r="X229" s="304"/>
      <c r="Y229" s="304"/>
      <c r="Z229" s="304"/>
      <c r="AA229" s="306"/>
    </row>
    <row r="230" spans="1:27" ht="12" hidden="1" customHeight="1" outlineLevel="1">
      <c r="A230" s="273" t="s">
        <v>713</v>
      </c>
      <c r="B230" s="231"/>
      <c r="C230" s="231"/>
      <c r="D230" s="231"/>
      <c r="E230" s="232"/>
      <c r="F230" s="274" t="s">
        <v>3</v>
      </c>
      <c r="G230" s="275"/>
      <c r="H230" s="275"/>
      <c r="I230" s="275"/>
      <c r="J230" s="275"/>
      <c r="K230" s="275"/>
      <c r="L230" s="275"/>
      <c r="M230" s="275"/>
      <c r="N230" s="275"/>
      <c r="O230" s="275"/>
      <c r="P230" s="276"/>
      <c r="Q230" s="277" t="s">
        <v>4</v>
      </c>
      <c r="R230" s="278"/>
      <c r="S230" s="278"/>
      <c r="T230" s="278"/>
      <c r="U230" s="278"/>
      <c r="V230" s="278"/>
      <c r="W230" s="278"/>
      <c r="X230" s="278"/>
      <c r="Y230" s="278"/>
      <c r="Z230" s="278"/>
      <c r="AA230" s="279"/>
    </row>
    <row r="231" spans="1:27" ht="12" hidden="1" customHeight="1" outlineLevel="1">
      <c r="A231" s="233"/>
      <c r="B231" s="234"/>
      <c r="C231" s="234"/>
      <c r="D231" s="234"/>
      <c r="E231" s="235"/>
      <c r="F231" s="72"/>
      <c r="G231" s="75"/>
      <c r="H231" s="75"/>
      <c r="I231" s="75"/>
      <c r="J231" s="75"/>
      <c r="K231" s="75"/>
      <c r="L231" s="75"/>
      <c r="M231" s="75"/>
      <c r="N231" s="75"/>
      <c r="O231" s="75"/>
      <c r="P231" s="76"/>
      <c r="Q231" s="80"/>
      <c r="R231" s="83"/>
      <c r="S231" s="83"/>
      <c r="T231" s="83"/>
      <c r="U231" s="83"/>
      <c r="V231" s="83"/>
      <c r="W231" s="83"/>
      <c r="X231" s="83"/>
      <c r="Y231" s="83"/>
      <c r="Z231" s="83"/>
      <c r="AA231" s="84"/>
    </row>
    <row r="232" spans="1:27" ht="12" hidden="1" customHeight="1" outlineLevel="1">
      <c r="A232" s="236"/>
      <c r="B232" s="237"/>
      <c r="C232" s="237"/>
      <c r="D232" s="237"/>
      <c r="E232" s="238"/>
      <c r="F232" s="56"/>
      <c r="G232" s="77"/>
      <c r="H232" s="77"/>
      <c r="I232" s="77"/>
      <c r="J232" s="77"/>
      <c r="K232" s="77"/>
      <c r="L232" s="77"/>
      <c r="M232" s="77"/>
      <c r="N232" s="77"/>
      <c r="O232" s="77"/>
      <c r="P232" s="78"/>
      <c r="Q232" s="57"/>
      <c r="R232" s="85"/>
      <c r="S232" s="85"/>
      <c r="T232" s="85"/>
      <c r="U232" s="85"/>
      <c r="V232" s="85"/>
      <c r="W232" s="85"/>
      <c r="X232" s="85"/>
      <c r="Y232" s="85"/>
      <c r="Z232" s="85"/>
      <c r="AA232" s="86"/>
    </row>
    <row r="233" spans="1:27" ht="12" hidden="1" customHeight="1" outlineLevel="1">
      <c r="A233" s="293" t="s">
        <v>714</v>
      </c>
      <c r="B233" s="294"/>
      <c r="C233" s="294"/>
      <c r="D233" s="294"/>
      <c r="E233" s="295"/>
      <c r="F233" s="71" t="s">
        <v>3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4"/>
      <c r="Q233" s="79" t="s">
        <v>4</v>
      </c>
      <c r="R233" s="81"/>
      <c r="S233" s="81"/>
      <c r="T233" s="81"/>
      <c r="U233" s="81"/>
      <c r="V233" s="81"/>
      <c r="W233" s="81"/>
      <c r="X233" s="81"/>
      <c r="Y233" s="81"/>
      <c r="Z233" s="81"/>
      <c r="AA233" s="82"/>
    </row>
    <row r="234" spans="1:27" ht="12" hidden="1" customHeight="1" outlineLevel="1">
      <c r="A234" s="233"/>
      <c r="B234" s="296"/>
      <c r="C234" s="296"/>
      <c r="D234" s="296"/>
      <c r="E234" s="297"/>
      <c r="F234" s="72"/>
      <c r="G234" s="75"/>
      <c r="H234" s="75"/>
      <c r="I234" s="75"/>
      <c r="J234" s="75"/>
      <c r="K234" s="75"/>
      <c r="L234" s="75"/>
      <c r="M234" s="75"/>
      <c r="N234" s="75"/>
      <c r="O234" s="75"/>
      <c r="P234" s="76"/>
      <c r="Q234" s="80"/>
      <c r="R234" s="83"/>
      <c r="S234" s="83"/>
      <c r="T234" s="83"/>
      <c r="U234" s="83"/>
      <c r="V234" s="83"/>
      <c r="W234" s="83"/>
      <c r="X234" s="83"/>
      <c r="Y234" s="83"/>
      <c r="Z234" s="83"/>
      <c r="AA234" s="84"/>
    </row>
    <row r="235" spans="1:27" ht="12" hidden="1" customHeight="1" outlineLevel="1">
      <c r="A235" s="298"/>
      <c r="B235" s="299"/>
      <c r="C235" s="299"/>
      <c r="D235" s="299"/>
      <c r="E235" s="300"/>
      <c r="F235" s="56"/>
      <c r="G235" s="77"/>
      <c r="H235" s="77"/>
      <c r="I235" s="77"/>
      <c r="J235" s="77"/>
      <c r="K235" s="77"/>
      <c r="L235" s="77"/>
      <c r="M235" s="77"/>
      <c r="N235" s="77"/>
      <c r="O235" s="77"/>
      <c r="P235" s="78"/>
      <c r="Q235" s="57"/>
      <c r="R235" s="85"/>
      <c r="S235" s="85"/>
      <c r="T235" s="85"/>
      <c r="U235" s="85"/>
      <c r="V235" s="85"/>
      <c r="W235" s="85"/>
      <c r="X235" s="85"/>
      <c r="Y235" s="85"/>
      <c r="Z235" s="85"/>
      <c r="AA235" s="86"/>
    </row>
    <row r="236" spans="1:27" ht="12" hidden="1" customHeight="1" outlineLevel="1">
      <c r="A236" s="293" t="s">
        <v>715</v>
      </c>
      <c r="B236" s="294"/>
      <c r="C236" s="294"/>
      <c r="D236" s="294"/>
      <c r="E236" s="295"/>
      <c r="F236" s="71" t="s">
        <v>3</v>
      </c>
      <c r="G236" s="73"/>
      <c r="H236" s="73"/>
      <c r="I236" s="73"/>
      <c r="J236" s="73"/>
      <c r="K236" s="73"/>
      <c r="L236" s="73"/>
      <c r="M236" s="73"/>
      <c r="N236" s="73"/>
      <c r="O236" s="73"/>
      <c r="P236" s="74"/>
      <c r="Q236" s="79" t="s">
        <v>4</v>
      </c>
      <c r="R236" s="73"/>
      <c r="S236" s="73"/>
      <c r="T236" s="73"/>
      <c r="U236" s="73"/>
      <c r="V236" s="73"/>
      <c r="W236" s="73"/>
      <c r="X236" s="73"/>
      <c r="Y236" s="73"/>
      <c r="Z236" s="73"/>
      <c r="AA236" s="136"/>
    </row>
    <row r="237" spans="1:27" ht="12" hidden="1" customHeight="1" outlineLevel="1">
      <c r="A237" s="233"/>
      <c r="B237" s="296"/>
      <c r="C237" s="296"/>
      <c r="D237" s="296"/>
      <c r="E237" s="297"/>
      <c r="F237" s="72"/>
      <c r="G237" s="75"/>
      <c r="H237" s="75"/>
      <c r="I237" s="75"/>
      <c r="J237" s="75"/>
      <c r="K237" s="75"/>
      <c r="L237" s="75"/>
      <c r="M237" s="75"/>
      <c r="N237" s="75"/>
      <c r="O237" s="75"/>
      <c r="P237" s="76"/>
      <c r="Q237" s="80"/>
      <c r="R237" s="75"/>
      <c r="S237" s="75"/>
      <c r="T237" s="75"/>
      <c r="U237" s="75"/>
      <c r="V237" s="75"/>
      <c r="W237" s="75"/>
      <c r="X237" s="75"/>
      <c r="Y237" s="75"/>
      <c r="Z237" s="75"/>
      <c r="AA237" s="137"/>
    </row>
    <row r="238" spans="1:27" ht="12" hidden="1" customHeight="1" outlineLevel="1" thickBot="1">
      <c r="A238" s="301"/>
      <c r="B238" s="302"/>
      <c r="C238" s="302"/>
      <c r="D238" s="302"/>
      <c r="E238" s="303"/>
      <c r="F238" s="59"/>
      <c r="G238" s="304"/>
      <c r="H238" s="304"/>
      <c r="I238" s="304"/>
      <c r="J238" s="304"/>
      <c r="K238" s="304"/>
      <c r="L238" s="304"/>
      <c r="M238" s="304"/>
      <c r="N238" s="304"/>
      <c r="O238" s="304"/>
      <c r="P238" s="305"/>
      <c r="Q238" s="60"/>
      <c r="R238" s="304"/>
      <c r="S238" s="304"/>
      <c r="T238" s="304"/>
      <c r="U238" s="304"/>
      <c r="V238" s="304"/>
      <c r="W238" s="304"/>
      <c r="X238" s="304"/>
      <c r="Y238" s="304"/>
      <c r="Z238" s="304"/>
      <c r="AA238" s="306"/>
    </row>
    <row r="239" spans="1:27" ht="12" hidden="1" customHeight="1" outlineLevel="1">
      <c r="A239" s="273" t="s">
        <v>716</v>
      </c>
      <c r="B239" s="231"/>
      <c r="C239" s="231"/>
      <c r="D239" s="231"/>
      <c r="E239" s="232"/>
      <c r="F239" s="274" t="s">
        <v>3</v>
      </c>
      <c r="G239" s="275"/>
      <c r="H239" s="275"/>
      <c r="I239" s="275"/>
      <c r="J239" s="275"/>
      <c r="K239" s="275"/>
      <c r="L239" s="275"/>
      <c r="M239" s="275"/>
      <c r="N239" s="275"/>
      <c r="O239" s="275"/>
      <c r="P239" s="276"/>
      <c r="Q239" s="277" t="s">
        <v>4</v>
      </c>
      <c r="R239" s="278"/>
      <c r="S239" s="278"/>
      <c r="T239" s="278"/>
      <c r="U239" s="278"/>
      <c r="V239" s="278"/>
      <c r="W239" s="278"/>
      <c r="X239" s="278"/>
      <c r="Y239" s="278"/>
      <c r="Z239" s="278"/>
      <c r="AA239" s="279"/>
    </row>
    <row r="240" spans="1:27" ht="12" hidden="1" customHeight="1" outlineLevel="1">
      <c r="A240" s="233"/>
      <c r="B240" s="234"/>
      <c r="C240" s="234"/>
      <c r="D240" s="234"/>
      <c r="E240" s="235"/>
      <c r="F240" s="72"/>
      <c r="G240" s="75"/>
      <c r="H240" s="75"/>
      <c r="I240" s="75"/>
      <c r="J240" s="75"/>
      <c r="K240" s="75"/>
      <c r="L240" s="75"/>
      <c r="M240" s="75"/>
      <c r="N240" s="75"/>
      <c r="O240" s="75"/>
      <c r="P240" s="76"/>
      <c r="Q240" s="80"/>
      <c r="R240" s="83"/>
      <c r="S240" s="83"/>
      <c r="T240" s="83"/>
      <c r="U240" s="83"/>
      <c r="V240" s="83"/>
      <c r="W240" s="83"/>
      <c r="X240" s="83"/>
      <c r="Y240" s="83"/>
      <c r="Z240" s="83"/>
      <c r="AA240" s="84"/>
    </row>
    <row r="241" spans="1:27" ht="12" hidden="1" customHeight="1" outlineLevel="1">
      <c r="A241" s="236"/>
      <c r="B241" s="237"/>
      <c r="C241" s="237"/>
      <c r="D241" s="237"/>
      <c r="E241" s="238"/>
      <c r="F241" s="56"/>
      <c r="G241" s="77"/>
      <c r="H241" s="77"/>
      <c r="I241" s="77"/>
      <c r="J241" s="77"/>
      <c r="K241" s="77"/>
      <c r="L241" s="77"/>
      <c r="M241" s="77"/>
      <c r="N241" s="77"/>
      <c r="O241" s="77"/>
      <c r="P241" s="78"/>
      <c r="Q241" s="57"/>
      <c r="R241" s="85"/>
      <c r="S241" s="85"/>
      <c r="T241" s="85"/>
      <c r="U241" s="85"/>
      <c r="V241" s="85"/>
      <c r="W241" s="85"/>
      <c r="X241" s="85"/>
      <c r="Y241" s="85"/>
      <c r="Z241" s="85"/>
      <c r="AA241" s="86"/>
    </row>
    <row r="242" spans="1:27" ht="12" hidden="1" customHeight="1" outlineLevel="1">
      <c r="A242" s="293" t="s">
        <v>717</v>
      </c>
      <c r="B242" s="294"/>
      <c r="C242" s="294"/>
      <c r="D242" s="294"/>
      <c r="E242" s="295"/>
      <c r="F242" s="71" t="s">
        <v>3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4"/>
      <c r="Q242" s="79" t="s">
        <v>4</v>
      </c>
      <c r="R242" s="81"/>
      <c r="S242" s="81"/>
      <c r="T242" s="81"/>
      <c r="U242" s="81"/>
      <c r="V242" s="81"/>
      <c r="W242" s="81"/>
      <c r="X242" s="81"/>
      <c r="Y242" s="81"/>
      <c r="Z242" s="81"/>
      <c r="AA242" s="82"/>
    </row>
    <row r="243" spans="1:27" ht="12" hidden="1" customHeight="1" outlineLevel="1">
      <c r="A243" s="233"/>
      <c r="B243" s="296"/>
      <c r="C243" s="296"/>
      <c r="D243" s="296"/>
      <c r="E243" s="297"/>
      <c r="F243" s="72"/>
      <c r="G243" s="75"/>
      <c r="H243" s="75"/>
      <c r="I243" s="75"/>
      <c r="J243" s="75"/>
      <c r="K243" s="75"/>
      <c r="L243" s="75"/>
      <c r="M243" s="75"/>
      <c r="N243" s="75"/>
      <c r="O243" s="75"/>
      <c r="P243" s="76"/>
      <c r="Q243" s="80"/>
      <c r="R243" s="83"/>
      <c r="S243" s="83"/>
      <c r="T243" s="83"/>
      <c r="U243" s="83"/>
      <c r="V243" s="83"/>
      <c r="W243" s="83"/>
      <c r="X243" s="83"/>
      <c r="Y243" s="83"/>
      <c r="Z243" s="83"/>
      <c r="AA243" s="84"/>
    </row>
    <row r="244" spans="1:27" ht="12" hidden="1" customHeight="1" outlineLevel="1">
      <c r="A244" s="298"/>
      <c r="B244" s="299"/>
      <c r="C244" s="299"/>
      <c r="D244" s="299"/>
      <c r="E244" s="300"/>
      <c r="F244" s="56"/>
      <c r="G244" s="77"/>
      <c r="H244" s="77"/>
      <c r="I244" s="77"/>
      <c r="J244" s="77"/>
      <c r="K244" s="77"/>
      <c r="L244" s="77"/>
      <c r="M244" s="77"/>
      <c r="N244" s="77"/>
      <c r="O244" s="77"/>
      <c r="P244" s="78"/>
      <c r="Q244" s="57"/>
      <c r="R244" s="85"/>
      <c r="S244" s="85"/>
      <c r="T244" s="85"/>
      <c r="U244" s="85"/>
      <c r="V244" s="85"/>
      <c r="W244" s="85"/>
      <c r="X244" s="85"/>
      <c r="Y244" s="85"/>
      <c r="Z244" s="85"/>
      <c r="AA244" s="86"/>
    </row>
    <row r="245" spans="1:27" ht="12" hidden="1" customHeight="1" outlineLevel="1">
      <c r="A245" s="293" t="s">
        <v>718</v>
      </c>
      <c r="B245" s="294"/>
      <c r="C245" s="294"/>
      <c r="D245" s="294"/>
      <c r="E245" s="295"/>
      <c r="F245" s="71" t="s">
        <v>3</v>
      </c>
      <c r="G245" s="73"/>
      <c r="H245" s="73"/>
      <c r="I245" s="73"/>
      <c r="J245" s="73"/>
      <c r="K245" s="73"/>
      <c r="L245" s="73"/>
      <c r="M245" s="73"/>
      <c r="N245" s="73"/>
      <c r="O245" s="73"/>
      <c r="P245" s="74"/>
      <c r="Q245" s="79" t="s">
        <v>4</v>
      </c>
      <c r="R245" s="73"/>
      <c r="S245" s="73"/>
      <c r="T245" s="73"/>
      <c r="U245" s="73"/>
      <c r="V245" s="73"/>
      <c r="W245" s="73"/>
      <c r="X245" s="73"/>
      <c r="Y245" s="73"/>
      <c r="Z245" s="73"/>
      <c r="AA245" s="136"/>
    </row>
    <row r="246" spans="1:27" ht="12" hidden="1" customHeight="1" outlineLevel="1">
      <c r="A246" s="233"/>
      <c r="B246" s="296"/>
      <c r="C246" s="296"/>
      <c r="D246" s="296"/>
      <c r="E246" s="297"/>
      <c r="F246" s="72"/>
      <c r="G246" s="75"/>
      <c r="H246" s="75"/>
      <c r="I246" s="75"/>
      <c r="J246" s="75"/>
      <c r="K246" s="75"/>
      <c r="L246" s="75"/>
      <c r="M246" s="75"/>
      <c r="N246" s="75"/>
      <c r="O246" s="75"/>
      <c r="P246" s="76"/>
      <c r="Q246" s="80"/>
      <c r="R246" s="75"/>
      <c r="S246" s="75"/>
      <c r="T246" s="75"/>
      <c r="U246" s="75"/>
      <c r="V246" s="75"/>
      <c r="W246" s="75"/>
      <c r="X246" s="75"/>
      <c r="Y246" s="75"/>
      <c r="Z246" s="75"/>
      <c r="AA246" s="137"/>
    </row>
    <row r="247" spans="1:27" ht="12" hidden="1" customHeight="1" outlineLevel="1" thickBot="1">
      <c r="A247" s="301"/>
      <c r="B247" s="302"/>
      <c r="C247" s="302"/>
      <c r="D247" s="302"/>
      <c r="E247" s="303"/>
      <c r="F247" s="59"/>
      <c r="G247" s="304"/>
      <c r="H247" s="304"/>
      <c r="I247" s="304"/>
      <c r="J247" s="304"/>
      <c r="K247" s="304"/>
      <c r="L247" s="304"/>
      <c r="M247" s="304"/>
      <c r="N247" s="304"/>
      <c r="O247" s="304"/>
      <c r="P247" s="305"/>
      <c r="Q247" s="60"/>
      <c r="R247" s="304"/>
      <c r="S247" s="304"/>
      <c r="T247" s="304"/>
      <c r="U247" s="304"/>
      <c r="V247" s="304"/>
      <c r="W247" s="304"/>
      <c r="X247" s="304"/>
      <c r="Y247" s="304"/>
      <c r="Z247" s="304"/>
      <c r="AA247" s="306"/>
    </row>
    <row r="248" spans="1:27" ht="12" hidden="1" customHeight="1" outlineLevel="1">
      <c r="A248" s="273" t="s">
        <v>719</v>
      </c>
      <c r="B248" s="231"/>
      <c r="C248" s="231"/>
      <c r="D248" s="231"/>
      <c r="E248" s="232"/>
      <c r="F248" s="274" t="s">
        <v>3</v>
      </c>
      <c r="G248" s="275"/>
      <c r="H248" s="275"/>
      <c r="I248" s="275"/>
      <c r="J248" s="275"/>
      <c r="K248" s="275"/>
      <c r="L248" s="275"/>
      <c r="M248" s="275"/>
      <c r="N248" s="275"/>
      <c r="O248" s="275"/>
      <c r="P248" s="276"/>
      <c r="Q248" s="277" t="s">
        <v>4</v>
      </c>
      <c r="R248" s="278"/>
      <c r="S248" s="278"/>
      <c r="T248" s="278"/>
      <c r="U248" s="278"/>
      <c r="V248" s="278"/>
      <c r="W248" s="278"/>
      <c r="X248" s="278"/>
      <c r="Y248" s="278"/>
      <c r="Z248" s="278"/>
      <c r="AA248" s="279"/>
    </row>
    <row r="249" spans="1:27" ht="12" hidden="1" customHeight="1" outlineLevel="1">
      <c r="A249" s="233"/>
      <c r="B249" s="234"/>
      <c r="C249" s="234"/>
      <c r="D249" s="234"/>
      <c r="E249" s="235"/>
      <c r="F249" s="72"/>
      <c r="G249" s="75"/>
      <c r="H249" s="75"/>
      <c r="I249" s="75"/>
      <c r="J249" s="75"/>
      <c r="K249" s="75"/>
      <c r="L249" s="75"/>
      <c r="M249" s="75"/>
      <c r="N249" s="75"/>
      <c r="O249" s="75"/>
      <c r="P249" s="76"/>
      <c r="Q249" s="80"/>
      <c r="R249" s="83"/>
      <c r="S249" s="83"/>
      <c r="T249" s="83"/>
      <c r="U249" s="83"/>
      <c r="V249" s="83"/>
      <c r="W249" s="83"/>
      <c r="X249" s="83"/>
      <c r="Y249" s="83"/>
      <c r="Z249" s="83"/>
      <c r="AA249" s="84"/>
    </row>
    <row r="250" spans="1:27" ht="12" hidden="1" customHeight="1" outlineLevel="1">
      <c r="A250" s="236"/>
      <c r="B250" s="237"/>
      <c r="C250" s="237"/>
      <c r="D250" s="237"/>
      <c r="E250" s="238"/>
      <c r="F250" s="56"/>
      <c r="G250" s="77"/>
      <c r="H250" s="77"/>
      <c r="I250" s="77"/>
      <c r="J250" s="77"/>
      <c r="K250" s="77"/>
      <c r="L250" s="77"/>
      <c r="M250" s="77"/>
      <c r="N250" s="77"/>
      <c r="O250" s="77"/>
      <c r="P250" s="78"/>
      <c r="Q250" s="57"/>
      <c r="R250" s="85"/>
      <c r="S250" s="85"/>
      <c r="T250" s="85"/>
      <c r="U250" s="85"/>
      <c r="V250" s="85"/>
      <c r="W250" s="85"/>
      <c r="X250" s="85"/>
      <c r="Y250" s="85"/>
      <c r="Z250" s="85"/>
      <c r="AA250" s="86"/>
    </row>
    <row r="251" spans="1:27" ht="12" hidden="1" customHeight="1" outlineLevel="1">
      <c r="A251" s="293" t="s">
        <v>720</v>
      </c>
      <c r="B251" s="294"/>
      <c r="C251" s="294"/>
      <c r="D251" s="294"/>
      <c r="E251" s="295"/>
      <c r="F251" s="71" t="s">
        <v>3</v>
      </c>
      <c r="G251" s="73"/>
      <c r="H251" s="73"/>
      <c r="I251" s="73"/>
      <c r="J251" s="73"/>
      <c r="K251" s="73"/>
      <c r="L251" s="73"/>
      <c r="M251" s="73"/>
      <c r="N251" s="73"/>
      <c r="O251" s="73"/>
      <c r="P251" s="74"/>
      <c r="Q251" s="79" t="s">
        <v>4</v>
      </c>
      <c r="R251" s="81"/>
      <c r="S251" s="81"/>
      <c r="T251" s="81"/>
      <c r="U251" s="81"/>
      <c r="V251" s="81"/>
      <c r="W251" s="81"/>
      <c r="X251" s="81"/>
      <c r="Y251" s="81"/>
      <c r="Z251" s="81"/>
      <c r="AA251" s="82"/>
    </row>
    <row r="252" spans="1:27" ht="12" hidden="1" customHeight="1" outlineLevel="1">
      <c r="A252" s="233"/>
      <c r="B252" s="296"/>
      <c r="C252" s="296"/>
      <c r="D252" s="296"/>
      <c r="E252" s="297"/>
      <c r="F252" s="72"/>
      <c r="G252" s="75"/>
      <c r="H252" s="75"/>
      <c r="I252" s="75"/>
      <c r="J252" s="75"/>
      <c r="K252" s="75"/>
      <c r="L252" s="75"/>
      <c r="M252" s="75"/>
      <c r="N252" s="75"/>
      <c r="O252" s="75"/>
      <c r="P252" s="76"/>
      <c r="Q252" s="80"/>
      <c r="R252" s="83"/>
      <c r="S252" s="83"/>
      <c r="T252" s="83"/>
      <c r="U252" s="83"/>
      <c r="V252" s="83"/>
      <c r="W252" s="83"/>
      <c r="X252" s="83"/>
      <c r="Y252" s="83"/>
      <c r="Z252" s="83"/>
      <c r="AA252" s="84"/>
    </row>
    <row r="253" spans="1:27" ht="12" hidden="1" customHeight="1" outlineLevel="1">
      <c r="A253" s="298"/>
      <c r="B253" s="299"/>
      <c r="C253" s="299"/>
      <c r="D253" s="299"/>
      <c r="E253" s="300"/>
      <c r="F253" s="56"/>
      <c r="G253" s="77"/>
      <c r="H253" s="77"/>
      <c r="I253" s="77"/>
      <c r="J253" s="77"/>
      <c r="K253" s="77"/>
      <c r="L253" s="77"/>
      <c r="M253" s="77"/>
      <c r="N253" s="77"/>
      <c r="O253" s="77"/>
      <c r="P253" s="78"/>
      <c r="Q253" s="57"/>
      <c r="R253" s="85"/>
      <c r="S253" s="85"/>
      <c r="T253" s="85"/>
      <c r="U253" s="85"/>
      <c r="V253" s="85"/>
      <c r="W253" s="85"/>
      <c r="X253" s="85"/>
      <c r="Y253" s="85"/>
      <c r="Z253" s="85"/>
      <c r="AA253" s="86"/>
    </row>
    <row r="254" spans="1:27" ht="12" hidden="1" customHeight="1" outlineLevel="1">
      <c r="A254" s="293" t="s">
        <v>721</v>
      </c>
      <c r="B254" s="294"/>
      <c r="C254" s="294"/>
      <c r="D254" s="294"/>
      <c r="E254" s="295"/>
      <c r="F254" s="71" t="s">
        <v>3</v>
      </c>
      <c r="G254" s="73"/>
      <c r="H254" s="73"/>
      <c r="I254" s="73"/>
      <c r="J254" s="73"/>
      <c r="K254" s="73"/>
      <c r="L254" s="73"/>
      <c r="M254" s="73"/>
      <c r="N254" s="73"/>
      <c r="O254" s="73"/>
      <c r="P254" s="74"/>
      <c r="Q254" s="79" t="s">
        <v>4</v>
      </c>
      <c r="R254" s="73"/>
      <c r="S254" s="73"/>
      <c r="T254" s="73"/>
      <c r="U254" s="73"/>
      <c r="V254" s="73"/>
      <c r="W254" s="73"/>
      <c r="X254" s="73"/>
      <c r="Y254" s="73"/>
      <c r="Z254" s="73"/>
      <c r="AA254" s="136"/>
    </row>
    <row r="255" spans="1:27" ht="12" hidden="1" customHeight="1" outlineLevel="1">
      <c r="A255" s="233"/>
      <c r="B255" s="296"/>
      <c r="C255" s="296"/>
      <c r="D255" s="296"/>
      <c r="E255" s="297"/>
      <c r="F255" s="72"/>
      <c r="G255" s="75"/>
      <c r="H255" s="75"/>
      <c r="I255" s="75"/>
      <c r="J255" s="75"/>
      <c r="K255" s="75"/>
      <c r="L255" s="75"/>
      <c r="M255" s="75"/>
      <c r="N255" s="75"/>
      <c r="O255" s="75"/>
      <c r="P255" s="76"/>
      <c r="Q255" s="80"/>
      <c r="R255" s="75"/>
      <c r="S255" s="75"/>
      <c r="T255" s="75"/>
      <c r="U255" s="75"/>
      <c r="V255" s="75"/>
      <c r="W255" s="75"/>
      <c r="X255" s="75"/>
      <c r="Y255" s="75"/>
      <c r="Z255" s="75"/>
      <c r="AA255" s="137"/>
    </row>
    <row r="256" spans="1:27" ht="12" hidden="1" customHeight="1" outlineLevel="1" thickBot="1">
      <c r="A256" s="301"/>
      <c r="B256" s="302"/>
      <c r="C256" s="302"/>
      <c r="D256" s="302"/>
      <c r="E256" s="303"/>
      <c r="F256" s="59"/>
      <c r="G256" s="304"/>
      <c r="H256" s="304"/>
      <c r="I256" s="304"/>
      <c r="J256" s="304"/>
      <c r="K256" s="304"/>
      <c r="L256" s="304"/>
      <c r="M256" s="304"/>
      <c r="N256" s="304"/>
      <c r="O256" s="304"/>
      <c r="P256" s="305"/>
      <c r="Q256" s="60"/>
      <c r="R256" s="304"/>
      <c r="S256" s="304"/>
      <c r="T256" s="304"/>
      <c r="U256" s="304"/>
      <c r="V256" s="304"/>
      <c r="W256" s="304"/>
      <c r="X256" s="304"/>
      <c r="Y256" s="304"/>
      <c r="Z256" s="304"/>
      <c r="AA256" s="306"/>
    </row>
    <row r="257" spans="1:27" ht="12" hidden="1" customHeight="1" outlineLevel="1">
      <c r="A257" s="273" t="s">
        <v>722</v>
      </c>
      <c r="B257" s="231"/>
      <c r="C257" s="231"/>
      <c r="D257" s="231"/>
      <c r="E257" s="232"/>
      <c r="F257" s="274" t="s">
        <v>3</v>
      </c>
      <c r="G257" s="275"/>
      <c r="H257" s="275"/>
      <c r="I257" s="275"/>
      <c r="J257" s="275"/>
      <c r="K257" s="275"/>
      <c r="L257" s="275"/>
      <c r="M257" s="275"/>
      <c r="N257" s="275"/>
      <c r="O257" s="275"/>
      <c r="P257" s="276"/>
      <c r="Q257" s="277" t="s">
        <v>4</v>
      </c>
      <c r="R257" s="278"/>
      <c r="S257" s="278"/>
      <c r="T257" s="278"/>
      <c r="U257" s="278"/>
      <c r="V257" s="278"/>
      <c r="W257" s="278"/>
      <c r="X257" s="278"/>
      <c r="Y257" s="278"/>
      <c r="Z257" s="278"/>
      <c r="AA257" s="279"/>
    </row>
    <row r="258" spans="1:27" ht="12" hidden="1" customHeight="1" outlineLevel="1">
      <c r="A258" s="233"/>
      <c r="B258" s="234"/>
      <c r="C258" s="234"/>
      <c r="D258" s="234"/>
      <c r="E258" s="235"/>
      <c r="F258" s="72"/>
      <c r="G258" s="75"/>
      <c r="H258" s="75"/>
      <c r="I258" s="75"/>
      <c r="J258" s="75"/>
      <c r="K258" s="75"/>
      <c r="L258" s="75"/>
      <c r="M258" s="75"/>
      <c r="N258" s="75"/>
      <c r="O258" s="75"/>
      <c r="P258" s="76"/>
      <c r="Q258" s="80"/>
      <c r="R258" s="83"/>
      <c r="S258" s="83"/>
      <c r="T258" s="83"/>
      <c r="U258" s="83"/>
      <c r="V258" s="83"/>
      <c r="W258" s="83"/>
      <c r="X258" s="83"/>
      <c r="Y258" s="83"/>
      <c r="Z258" s="83"/>
      <c r="AA258" s="84"/>
    </row>
    <row r="259" spans="1:27" ht="12" hidden="1" customHeight="1" outlineLevel="1">
      <c r="A259" s="236"/>
      <c r="B259" s="237"/>
      <c r="C259" s="237"/>
      <c r="D259" s="237"/>
      <c r="E259" s="238"/>
      <c r="F259" s="56"/>
      <c r="G259" s="77"/>
      <c r="H259" s="77"/>
      <c r="I259" s="77"/>
      <c r="J259" s="77"/>
      <c r="K259" s="77"/>
      <c r="L259" s="77"/>
      <c r="M259" s="77"/>
      <c r="N259" s="77"/>
      <c r="O259" s="77"/>
      <c r="P259" s="78"/>
      <c r="Q259" s="57"/>
      <c r="R259" s="85"/>
      <c r="S259" s="85"/>
      <c r="T259" s="85"/>
      <c r="U259" s="85"/>
      <c r="V259" s="85"/>
      <c r="W259" s="85"/>
      <c r="X259" s="85"/>
      <c r="Y259" s="85"/>
      <c r="Z259" s="85"/>
      <c r="AA259" s="86"/>
    </row>
    <row r="260" spans="1:27" ht="12" hidden="1" customHeight="1" outlineLevel="1">
      <c r="A260" s="293" t="s">
        <v>723</v>
      </c>
      <c r="B260" s="294"/>
      <c r="C260" s="294"/>
      <c r="D260" s="294"/>
      <c r="E260" s="295"/>
      <c r="F260" s="71" t="s">
        <v>3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4"/>
      <c r="Q260" s="79" t="s">
        <v>4</v>
      </c>
      <c r="R260" s="81"/>
      <c r="S260" s="81"/>
      <c r="T260" s="81"/>
      <c r="U260" s="81"/>
      <c r="V260" s="81"/>
      <c r="W260" s="81"/>
      <c r="X260" s="81"/>
      <c r="Y260" s="81"/>
      <c r="Z260" s="81"/>
      <c r="AA260" s="82"/>
    </row>
    <row r="261" spans="1:27" ht="12" hidden="1" customHeight="1" outlineLevel="1">
      <c r="A261" s="233"/>
      <c r="B261" s="296"/>
      <c r="C261" s="296"/>
      <c r="D261" s="296"/>
      <c r="E261" s="297"/>
      <c r="F261" s="72"/>
      <c r="G261" s="75"/>
      <c r="H261" s="75"/>
      <c r="I261" s="75"/>
      <c r="J261" s="75"/>
      <c r="K261" s="75"/>
      <c r="L261" s="75"/>
      <c r="M261" s="75"/>
      <c r="N261" s="75"/>
      <c r="O261" s="75"/>
      <c r="P261" s="76"/>
      <c r="Q261" s="80"/>
      <c r="R261" s="83"/>
      <c r="S261" s="83"/>
      <c r="T261" s="83"/>
      <c r="U261" s="83"/>
      <c r="V261" s="83"/>
      <c r="W261" s="83"/>
      <c r="X261" s="83"/>
      <c r="Y261" s="83"/>
      <c r="Z261" s="83"/>
      <c r="AA261" s="84"/>
    </row>
    <row r="262" spans="1:27" ht="12" hidden="1" customHeight="1" outlineLevel="1">
      <c r="A262" s="298"/>
      <c r="B262" s="299"/>
      <c r="C262" s="299"/>
      <c r="D262" s="299"/>
      <c r="E262" s="300"/>
      <c r="F262" s="56"/>
      <c r="G262" s="77"/>
      <c r="H262" s="77"/>
      <c r="I262" s="77"/>
      <c r="J262" s="77"/>
      <c r="K262" s="77"/>
      <c r="L262" s="77"/>
      <c r="M262" s="77"/>
      <c r="N262" s="77"/>
      <c r="O262" s="77"/>
      <c r="P262" s="78"/>
      <c r="Q262" s="57"/>
      <c r="R262" s="85"/>
      <c r="S262" s="85"/>
      <c r="T262" s="85"/>
      <c r="U262" s="85"/>
      <c r="V262" s="85"/>
      <c r="W262" s="85"/>
      <c r="X262" s="85"/>
      <c r="Y262" s="85"/>
      <c r="Z262" s="85"/>
      <c r="AA262" s="86"/>
    </row>
    <row r="263" spans="1:27" ht="12" hidden="1" customHeight="1" outlineLevel="1">
      <c r="A263" s="293" t="s">
        <v>724</v>
      </c>
      <c r="B263" s="294"/>
      <c r="C263" s="294"/>
      <c r="D263" s="294"/>
      <c r="E263" s="295"/>
      <c r="F263" s="71" t="s">
        <v>3</v>
      </c>
      <c r="G263" s="73"/>
      <c r="H263" s="73"/>
      <c r="I263" s="73"/>
      <c r="J263" s="73"/>
      <c r="K263" s="73"/>
      <c r="L263" s="73"/>
      <c r="M263" s="73"/>
      <c r="N263" s="73"/>
      <c r="O263" s="73"/>
      <c r="P263" s="74"/>
      <c r="Q263" s="79" t="s">
        <v>4</v>
      </c>
      <c r="R263" s="73"/>
      <c r="S263" s="73"/>
      <c r="T263" s="73"/>
      <c r="U263" s="73"/>
      <c r="V263" s="73"/>
      <c r="W263" s="73"/>
      <c r="X263" s="73"/>
      <c r="Y263" s="73"/>
      <c r="Z263" s="73"/>
      <c r="AA263" s="136"/>
    </row>
    <row r="264" spans="1:27" ht="12" hidden="1" customHeight="1" outlineLevel="1">
      <c r="A264" s="233"/>
      <c r="B264" s="296"/>
      <c r="C264" s="296"/>
      <c r="D264" s="296"/>
      <c r="E264" s="297"/>
      <c r="F264" s="72"/>
      <c r="G264" s="75"/>
      <c r="H264" s="75"/>
      <c r="I264" s="75"/>
      <c r="J264" s="75"/>
      <c r="K264" s="75"/>
      <c r="L264" s="75"/>
      <c r="M264" s="75"/>
      <c r="N264" s="75"/>
      <c r="O264" s="75"/>
      <c r="P264" s="76"/>
      <c r="Q264" s="80"/>
      <c r="R264" s="75"/>
      <c r="S264" s="75"/>
      <c r="T264" s="75"/>
      <c r="U264" s="75"/>
      <c r="V264" s="75"/>
      <c r="W264" s="75"/>
      <c r="X264" s="75"/>
      <c r="Y264" s="75"/>
      <c r="Z264" s="75"/>
      <c r="AA264" s="137"/>
    </row>
    <row r="265" spans="1:27" ht="12" hidden="1" customHeight="1" outlineLevel="1" thickBot="1">
      <c r="A265" s="301"/>
      <c r="B265" s="302"/>
      <c r="C265" s="302"/>
      <c r="D265" s="302"/>
      <c r="E265" s="303"/>
      <c r="F265" s="59"/>
      <c r="G265" s="304"/>
      <c r="H265" s="304"/>
      <c r="I265" s="304"/>
      <c r="J265" s="304"/>
      <c r="K265" s="304"/>
      <c r="L265" s="304"/>
      <c r="M265" s="304"/>
      <c r="N265" s="304"/>
      <c r="O265" s="304"/>
      <c r="P265" s="305"/>
      <c r="Q265" s="60"/>
      <c r="R265" s="304"/>
      <c r="S265" s="304"/>
      <c r="T265" s="304"/>
      <c r="U265" s="304"/>
      <c r="V265" s="304"/>
      <c r="W265" s="304"/>
      <c r="X265" s="304"/>
      <c r="Y265" s="304"/>
      <c r="Z265" s="304"/>
      <c r="AA265" s="306"/>
    </row>
    <row r="266" spans="1:27" ht="12" hidden="1" customHeight="1" outlineLevel="1">
      <c r="A266" s="273" t="s">
        <v>725</v>
      </c>
      <c r="B266" s="231"/>
      <c r="C266" s="231"/>
      <c r="D266" s="231"/>
      <c r="E266" s="232"/>
      <c r="F266" s="274" t="s">
        <v>3</v>
      </c>
      <c r="G266" s="275"/>
      <c r="H266" s="275"/>
      <c r="I266" s="275"/>
      <c r="J266" s="275"/>
      <c r="K266" s="275"/>
      <c r="L266" s="275"/>
      <c r="M266" s="275"/>
      <c r="N266" s="275"/>
      <c r="O266" s="275"/>
      <c r="P266" s="276"/>
      <c r="Q266" s="277" t="s">
        <v>4</v>
      </c>
      <c r="R266" s="278"/>
      <c r="S266" s="278"/>
      <c r="T266" s="278"/>
      <c r="U266" s="278"/>
      <c r="V266" s="278"/>
      <c r="W266" s="278"/>
      <c r="X266" s="278"/>
      <c r="Y266" s="278"/>
      <c r="Z266" s="278"/>
      <c r="AA266" s="279"/>
    </row>
    <row r="267" spans="1:27" ht="12" hidden="1" customHeight="1" outlineLevel="1">
      <c r="A267" s="233"/>
      <c r="B267" s="234"/>
      <c r="C267" s="234"/>
      <c r="D267" s="234"/>
      <c r="E267" s="235"/>
      <c r="F267" s="72"/>
      <c r="G267" s="75"/>
      <c r="H267" s="75"/>
      <c r="I267" s="75"/>
      <c r="J267" s="75"/>
      <c r="K267" s="75"/>
      <c r="L267" s="75"/>
      <c r="M267" s="75"/>
      <c r="N267" s="75"/>
      <c r="O267" s="75"/>
      <c r="P267" s="76"/>
      <c r="Q267" s="80"/>
      <c r="R267" s="83"/>
      <c r="S267" s="83"/>
      <c r="T267" s="83"/>
      <c r="U267" s="83"/>
      <c r="V267" s="83"/>
      <c r="W267" s="83"/>
      <c r="X267" s="83"/>
      <c r="Y267" s="83"/>
      <c r="Z267" s="83"/>
      <c r="AA267" s="84"/>
    </row>
    <row r="268" spans="1:27" ht="12" hidden="1" customHeight="1" outlineLevel="1">
      <c r="A268" s="236"/>
      <c r="B268" s="237"/>
      <c r="C268" s="237"/>
      <c r="D268" s="237"/>
      <c r="E268" s="238"/>
      <c r="F268" s="56"/>
      <c r="G268" s="77"/>
      <c r="H268" s="77"/>
      <c r="I268" s="77"/>
      <c r="J268" s="77"/>
      <c r="K268" s="77"/>
      <c r="L268" s="77"/>
      <c r="M268" s="77"/>
      <c r="N268" s="77"/>
      <c r="O268" s="77"/>
      <c r="P268" s="78"/>
      <c r="Q268" s="57"/>
      <c r="R268" s="85"/>
      <c r="S268" s="85"/>
      <c r="T268" s="85"/>
      <c r="U268" s="85"/>
      <c r="V268" s="85"/>
      <c r="W268" s="85"/>
      <c r="X268" s="85"/>
      <c r="Y268" s="85"/>
      <c r="Z268" s="85"/>
      <c r="AA268" s="86"/>
    </row>
    <row r="269" spans="1:27" ht="12" hidden="1" customHeight="1" outlineLevel="1">
      <c r="A269" s="293" t="s">
        <v>726</v>
      </c>
      <c r="B269" s="294"/>
      <c r="C269" s="294"/>
      <c r="D269" s="294"/>
      <c r="E269" s="295"/>
      <c r="F269" s="71" t="s">
        <v>3</v>
      </c>
      <c r="G269" s="73"/>
      <c r="H269" s="73"/>
      <c r="I269" s="73"/>
      <c r="J269" s="73"/>
      <c r="K269" s="73"/>
      <c r="L269" s="73"/>
      <c r="M269" s="73"/>
      <c r="N269" s="73"/>
      <c r="O269" s="73"/>
      <c r="P269" s="74"/>
      <c r="Q269" s="79" t="s">
        <v>4</v>
      </c>
      <c r="R269" s="81"/>
      <c r="S269" s="81"/>
      <c r="T269" s="81"/>
      <c r="U269" s="81"/>
      <c r="V269" s="81"/>
      <c r="W269" s="81"/>
      <c r="X269" s="81"/>
      <c r="Y269" s="81"/>
      <c r="Z269" s="81"/>
      <c r="AA269" s="82"/>
    </row>
    <row r="270" spans="1:27" ht="12" hidden="1" customHeight="1" outlineLevel="1">
      <c r="A270" s="233"/>
      <c r="B270" s="296"/>
      <c r="C270" s="296"/>
      <c r="D270" s="296"/>
      <c r="E270" s="297"/>
      <c r="F270" s="72"/>
      <c r="G270" s="75"/>
      <c r="H270" s="75"/>
      <c r="I270" s="75"/>
      <c r="J270" s="75"/>
      <c r="K270" s="75"/>
      <c r="L270" s="75"/>
      <c r="M270" s="75"/>
      <c r="N270" s="75"/>
      <c r="O270" s="75"/>
      <c r="P270" s="76"/>
      <c r="Q270" s="80"/>
      <c r="R270" s="83"/>
      <c r="S270" s="83"/>
      <c r="T270" s="83"/>
      <c r="U270" s="83"/>
      <c r="V270" s="83"/>
      <c r="W270" s="83"/>
      <c r="X270" s="83"/>
      <c r="Y270" s="83"/>
      <c r="Z270" s="83"/>
      <c r="AA270" s="84"/>
    </row>
    <row r="271" spans="1:27" ht="12" hidden="1" customHeight="1" outlineLevel="1">
      <c r="A271" s="298"/>
      <c r="B271" s="299"/>
      <c r="C271" s="299"/>
      <c r="D271" s="299"/>
      <c r="E271" s="300"/>
      <c r="F271" s="56"/>
      <c r="G271" s="77"/>
      <c r="H271" s="77"/>
      <c r="I271" s="77"/>
      <c r="J271" s="77"/>
      <c r="K271" s="77"/>
      <c r="L271" s="77"/>
      <c r="M271" s="77"/>
      <c r="N271" s="77"/>
      <c r="O271" s="77"/>
      <c r="P271" s="78"/>
      <c r="Q271" s="57"/>
      <c r="R271" s="85"/>
      <c r="S271" s="85"/>
      <c r="T271" s="85"/>
      <c r="U271" s="85"/>
      <c r="V271" s="85"/>
      <c r="W271" s="85"/>
      <c r="X271" s="85"/>
      <c r="Y271" s="85"/>
      <c r="Z271" s="85"/>
      <c r="AA271" s="86"/>
    </row>
    <row r="272" spans="1:27" ht="12" hidden="1" customHeight="1" outlineLevel="1">
      <c r="A272" s="293" t="s">
        <v>727</v>
      </c>
      <c r="B272" s="294"/>
      <c r="C272" s="294"/>
      <c r="D272" s="294"/>
      <c r="E272" s="295"/>
      <c r="F272" s="71" t="s">
        <v>3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4"/>
      <c r="Q272" s="79" t="s">
        <v>4</v>
      </c>
      <c r="R272" s="73"/>
      <c r="S272" s="73"/>
      <c r="T272" s="73"/>
      <c r="U272" s="73"/>
      <c r="V272" s="73"/>
      <c r="W272" s="73"/>
      <c r="X272" s="73"/>
      <c r="Y272" s="73"/>
      <c r="Z272" s="73"/>
      <c r="AA272" s="136"/>
    </row>
    <row r="273" spans="1:27" ht="12" hidden="1" customHeight="1" outlineLevel="1">
      <c r="A273" s="233"/>
      <c r="B273" s="296"/>
      <c r="C273" s="296"/>
      <c r="D273" s="296"/>
      <c r="E273" s="297"/>
      <c r="F273" s="72"/>
      <c r="G273" s="75"/>
      <c r="H273" s="75"/>
      <c r="I273" s="75"/>
      <c r="J273" s="75"/>
      <c r="K273" s="75"/>
      <c r="L273" s="75"/>
      <c r="M273" s="75"/>
      <c r="N273" s="75"/>
      <c r="O273" s="75"/>
      <c r="P273" s="76"/>
      <c r="Q273" s="80"/>
      <c r="R273" s="75"/>
      <c r="S273" s="75"/>
      <c r="T273" s="75"/>
      <c r="U273" s="75"/>
      <c r="V273" s="75"/>
      <c r="W273" s="75"/>
      <c r="X273" s="75"/>
      <c r="Y273" s="75"/>
      <c r="Z273" s="75"/>
      <c r="AA273" s="137"/>
    </row>
    <row r="274" spans="1:27" ht="12" hidden="1" customHeight="1" outlineLevel="1" thickBot="1">
      <c r="A274" s="301"/>
      <c r="B274" s="302"/>
      <c r="C274" s="302"/>
      <c r="D274" s="302"/>
      <c r="E274" s="303"/>
      <c r="F274" s="59"/>
      <c r="G274" s="304"/>
      <c r="H274" s="304"/>
      <c r="I274" s="304"/>
      <c r="J274" s="304"/>
      <c r="K274" s="304"/>
      <c r="L274" s="304"/>
      <c r="M274" s="304"/>
      <c r="N274" s="304"/>
      <c r="O274" s="304"/>
      <c r="P274" s="305"/>
      <c r="Q274" s="60"/>
      <c r="R274" s="304"/>
      <c r="S274" s="304"/>
      <c r="T274" s="304"/>
      <c r="U274" s="304"/>
      <c r="V274" s="304"/>
      <c r="W274" s="304"/>
      <c r="X274" s="304"/>
      <c r="Y274" s="304"/>
      <c r="Z274" s="304"/>
      <c r="AA274" s="306"/>
    </row>
    <row r="275" spans="1:27" ht="12" hidden="1" customHeight="1" outlineLevel="1">
      <c r="A275" s="273" t="s">
        <v>728</v>
      </c>
      <c r="B275" s="231"/>
      <c r="C275" s="231"/>
      <c r="D275" s="231"/>
      <c r="E275" s="232"/>
      <c r="F275" s="274" t="s">
        <v>3</v>
      </c>
      <c r="G275" s="275"/>
      <c r="H275" s="275"/>
      <c r="I275" s="275"/>
      <c r="J275" s="275"/>
      <c r="K275" s="275"/>
      <c r="L275" s="275"/>
      <c r="M275" s="275"/>
      <c r="N275" s="275"/>
      <c r="O275" s="275"/>
      <c r="P275" s="276"/>
      <c r="Q275" s="277" t="s">
        <v>4</v>
      </c>
      <c r="R275" s="278"/>
      <c r="S275" s="278"/>
      <c r="T275" s="278"/>
      <c r="U275" s="278"/>
      <c r="V275" s="278"/>
      <c r="W275" s="278"/>
      <c r="X275" s="278"/>
      <c r="Y275" s="278"/>
      <c r="Z275" s="278"/>
      <c r="AA275" s="279"/>
    </row>
    <row r="276" spans="1:27" ht="12" hidden="1" customHeight="1" outlineLevel="1">
      <c r="A276" s="233"/>
      <c r="B276" s="234"/>
      <c r="C276" s="234"/>
      <c r="D276" s="234"/>
      <c r="E276" s="235"/>
      <c r="F276" s="72"/>
      <c r="G276" s="75"/>
      <c r="H276" s="75"/>
      <c r="I276" s="75"/>
      <c r="J276" s="75"/>
      <c r="K276" s="75"/>
      <c r="L276" s="75"/>
      <c r="M276" s="75"/>
      <c r="N276" s="75"/>
      <c r="O276" s="75"/>
      <c r="P276" s="76"/>
      <c r="Q276" s="80"/>
      <c r="R276" s="83"/>
      <c r="S276" s="83"/>
      <c r="T276" s="83"/>
      <c r="U276" s="83"/>
      <c r="V276" s="83"/>
      <c r="W276" s="83"/>
      <c r="X276" s="83"/>
      <c r="Y276" s="83"/>
      <c r="Z276" s="83"/>
      <c r="AA276" s="84"/>
    </row>
    <row r="277" spans="1:27" ht="12" hidden="1" customHeight="1" outlineLevel="1">
      <c r="A277" s="236"/>
      <c r="B277" s="237"/>
      <c r="C277" s="237"/>
      <c r="D277" s="237"/>
      <c r="E277" s="238"/>
      <c r="F277" s="56"/>
      <c r="G277" s="77"/>
      <c r="H277" s="77"/>
      <c r="I277" s="77"/>
      <c r="J277" s="77"/>
      <c r="K277" s="77"/>
      <c r="L277" s="77"/>
      <c r="M277" s="77"/>
      <c r="N277" s="77"/>
      <c r="O277" s="77"/>
      <c r="P277" s="78"/>
      <c r="Q277" s="57"/>
      <c r="R277" s="85"/>
      <c r="S277" s="85"/>
      <c r="T277" s="85"/>
      <c r="U277" s="85"/>
      <c r="V277" s="85"/>
      <c r="W277" s="85"/>
      <c r="X277" s="85"/>
      <c r="Y277" s="85"/>
      <c r="Z277" s="85"/>
      <c r="AA277" s="86"/>
    </row>
    <row r="278" spans="1:27" ht="12" hidden="1" customHeight="1" outlineLevel="1">
      <c r="A278" s="293" t="s">
        <v>729</v>
      </c>
      <c r="B278" s="294"/>
      <c r="C278" s="294"/>
      <c r="D278" s="294"/>
      <c r="E278" s="295"/>
      <c r="F278" s="71" t="s">
        <v>3</v>
      </c>
      <c r="G278" s="73"/>
      <c r="H278" s="73"/>
      <c r="I278" s="73"/>
      <c r="J278" s="73"/>
      <c r="K278" s="73"/>
      <c r="L278" s="73"/>
      <c r="M278" s="73"/>
      <c r="N278" s="73"/>
      <c r="O278" s="73"/>
      <c r="P278" s="74"/>
      <c r="Q278" s="79" t="s">
        <v>4</v>
      </c>
      <c r="R278" s="81"/>
      <c r="S278" s="81"/>
      <c r="T278" s="81"/>
      <c r="U278" s="81"/>
      <c r="V278" s="81"/>
      <c r="W278" s="81"/>
      <c r="X278" s="81"/>
      <c r="Y278" s="81"/>
      <c r="Z278" s="81"/>
      <c r="AA278" s="82"/>
    </row>
    <row r="279" spans="1:27" ht="12" hidden="1" customHeight="1" outlineLevel="1">
      <c r="A279" s="233"/>
      <c r="B279" s="296"/>
      <c r="C279" s="296"/>
      <c r="D279" s="296"/>
      <c r="E279" s="297"/>
      <c r="F279" s="72"/>
      <c r="G279" s="75"/>
      <c r="H279" s="75"/>
      <c r="I279" s="75"/>
      <c r="J279" s="75"/>
      <c r="K279" s="75"/>
      <c r="L279" s="75"/>
      <c r="M279" s="75"/>
      <c r="N279" s="75"/>
      <c r="O279" s="75"/>
      <c r="P279" s="76"/>
      <c r="Q279" s="80"/>
      <c r="R279" s="83"/>
      <c r="S279" s="83"/>
      <c r="T279" s="83"/>
      <c r="U279" s="83"/>
      <c r="V279" s="83"/>
      <c r="W279" s="83"/>
      <c r="X279" s="83"/>
      <c r="Y279" s="83"/>
      <c r="Z279" s="83"/>
      <c r="AA279" s="84"/>
    </row>
    <row r="280" spans="1:27" ht="12" hidden="1" customHeight="1" outlineLevel="1">
      <c r="A280" s="298"/>
      <c r="B280" s="299"/>
      <c r="C280" s="299"/>
      <c r="D280" s="299"/>
      <c r="E280" s="300"/>
      <c r="F280" s="56"/>
      <c r="G280" s="77"/>
      <c r="H280" s="77"/>
      <c r="I280" s="77"/>
      <c r="J280" s="77"/>
      <c r="K280" s="77"/>
      <c r="L280" s="77"/>
      <c r="M280" s="77"/>
      <c r="N280" s="77"/>
      <c r="O280" s="77"/>
      <c r="P280" s="78"/>
      <c r="Q280" s="57"/>
      <c r="R280" s="85"/>
      <c r="S280" s="85"/>
      <c r="T280" s="85"/>
      <c r="U280" s="85"/>
      <c r="V280" s="85"/>
      <c r="W280" s="85"/>
      <c r="X280" s="85"/>
      <c r="Y280" s="85"/>
      <c r="Z280" s="85"/>
      <c r="AA280" s="86"/>
    </row>
    <row r="281" spans="1:27" ht="12" hidden="1" customHeight="1" outlineLevel="1">
      <c r="A281" s="293" t="s">
        <v>730</v>
      </c>
      <c r="B281" s="294"/>
      <c r="C281" s="294"/>
      <c r="D281" s="294"/>
      <c r="E281" s="295"/>
      <c r="F281" s="71" t="s">
        <v>3</v>
      </c>
      <c r="G281" s="73"/>
      <c r="H281" s="73"/>
      <c r="I281" s="73"/>
      <c r="J281" s="73"/>
      <c r="K281" s="73"/>
      <c r="L281" s="73"/>
      <c r="M281" s="73"/>
      <c r="N281" s="73"/>
      <c r="O281" s="73"/>
      <c r="P281" s="74"/>
      <c r="Q281" s="79" t="s">
        <v>4</v>
      </c>
      <c r="R281" s="73"/>
      <c r="S281" s="73"/>
      <c r="T281" s="73"/>
      <c r="U281" s="73"/>
      <c r="V281" s="73"/>
      <c r="W281" s="73"/>
      <c r="X281" s="73"/>
      <c r="Y281" s="73"/>
      <c r="Z281" s="73"/>
      <c r="AA281" s="136"/>
    </row>
    <row r="282" spans="1:27" ht="12" hidden="1" customHeight="1" outlineLevel="1">
      <c r="A282" s="233"/>
      <c r="B282" s="296"/>
      <c r="C282" s="296"/>
      <c r="D282" s="296"/>
      <c r="E282" s="297"/>
      <c r="F282" s="72"/>
      <c r="G282" s="75"/>
      <c r="H282" s="75"/>
      <c r="I282" s="75"/>
      <c r="J282" s="75"/>
      <c r="K282" s="75"/>
      <c r="L282" s="75"/>
      <c r="M282" s="75"/>
      <c r="N282" s="75"/>
      <c r="O282" s="75"/>
      <c r="P282" s="76"/>
      <c r="Q282" s="80"/>
      <c r="R282" s="75"/>
      <c r="S282" s="75"/>
      <c r="T282" s="75"/>
      <c r="U282" s="75"/>
      <c r="V282" s="75"/>
      <c r="W282" s="75"/>
      <c r="X282" s="75"/>
      <c r="Y282" s="75"/>
      <c r="Z282" s="75"/>
      <c r="AA282" s="137"/>
    </row>
    <row r="283" spans="1:27" ht="12" hidden="1" customHeight="1" outlineLevel="1" thickBot="1">
      <c r="A283" s="301"/>
      <c r="B283" s="302"/>
      <c r="C283" s="302"/>
      <c r="D283" s="302"/>
      <c r="E283" s="303"/>
      <c r="F283" s="59"/>
      <c r="G283" s="304"/>
      <c r="H283" s="304"/>
      <c r="I283" s="304"/>
      <c r="J283" s="304"/>
      <c r="K283" s="304"/>
      <c r="L283" s="304"/>
      <c r="M283" s="304"/>
      <c r="N283" s="304"/>
      <c r="O283" s="304"/>
      <c r="P283" s="305"/>
      <c r="Q283" s="60"/>
      <c r="R283" s="304"/>
      <c r="S283" s="304"/>
      <c r="T283" s="304"/>
      <c r="U283" s="304"/>
      <c r="V283" s="304"/>
      <c r="W283" s="304"/>
      <c r="X283" s="304"/>
      <c r="Y283" s="304"/>
      <c r="Z283" s="304"/>
      <c r="AA283" s="306"/>
    </row>
    <row r="284" spans="1:27" ht="12" hidden="1" customHeight="1" outlineLevel="1">
      <c r="A284" s="273" t="s">
        <v>731</v>
      </c>
      <c r="B284" s="231"/>
      <c r="C284" s="231"/>
      <c r="D284" s="231"/>
      <c r="E284" s="232"/>
      <c r="F284" s="274" t="s">
        <v>3</v>
      </c>
      <c r="G284" s="275"/>
      <c r="H284" s="275"/>
      <c r="I284" s="275"/>
      <c r="J284" s="275"/>
      <c r="K284" s="275"/>
      <c r="L284" s="275"/>
      <c r="M284" s="275"/>
      <c r="N284" s="275"/>
      <c r="O284" s="275"/>
      <c r="P284" s="276"/>
      <c r="Q284" s="277" t="s">
        <v>4</v>
      </c>
      <c r="R284" s="278"/>
      <c r="S284" s="278"/>
      <c r="T284" s="278"/>
      <c r="U284" s="278"/>
      <c r="V284" s="278"/>
      <c r="W284" s="278"/>
      <c r="X284" s="278"/>
      <c r="Y284" s="278"/>
      <c r="Z284" s="278"/>
      <c r="AA284" s="279"/>
    </row>
    <row r="285" spans="1:27" ht="12" hidden="1" customHeight="1" outlineLevel="1">
      <c r="A285" s="233"/>
      <c r="B285" s="234"/>
      <c r="C285" s="234"/>
      <c r="D285" s="234"/>
      <c r="E285" s="235"/>
      <c r="F285" s="72"/>
      <c r="G285" s="75"/>
      <c r="H285" s="75"/>
      <c r="I285" s="75"/>
      <c r="J285" s="75"/>
      <c r="K285" s="75"/>
      <c r="L285" s="75"/>
      <c r="M285" s="75"/>
      <c r="N285" s="75"/>
      <c r="O285" s="75"/>
      <c r="P285" s="76"/>
      <c r="Q285" s="80"/>
      <c r="R285" s="83"/>
      <c r="S285" s="83"/>
      <c r="T285" s="83"/>
      <c r="U285" s="83"/>
      <c r="V285" s="83"/>
      <c r="W285" s="83"/>
      <c r="X285" s="83"/>
      <c r="Y285" s="83"/>
      <c r="Z285" s="83"/>
      <c r="AA285" s="84"/>
    </row>
    <row r="286" spans="1:27" ht="12" hidden="1" customHeight="1" outlineLevel="1">
      <c r="A286" s="236"/>
      <c r="B286" s="237"/>
      <c r="C286" s="237"/>
      <c r="D286" s="237"/>
      <c r="E286" s="238"/>
      <c r="F286" s="56"/>
      <c r="G286" s="77"/>
      <c r="H286" s="77"/>
      <c r="I286" s="77"/>
      <c r="J286" s="77"/>
      <c r="K286" s="77"/>
      <c r="L286" s="77"/>
      <c r="M286" s="77"/>
      <c r="N286" s="77"/>
      <c r="O286" s="77"/>
      <c r="P286" s="78"/>
      <c r="Q286" s="57"/>
      <c r="R286" s="85"/>
      <c r="S286" s="85"/>
      <c r="T286" s="85"/>
      <c r="U286" s="85"/>
      <c r="V286" s="85"/>
      <c r="W286" s="85"/>
      <c r="X286" s="85"/>
      <c r="Y286" s="85"/>
      <c r="Z286" s="85"/>
      <c r="AA286" s="86"/>
    </row>
    <row r="287" spans="1:27" ht="12" hidden="1" customHeight="1" outlineLevel="1">
      <c r="A287" s="293" t="s">
        <v>732</v>
      </c>
      <c r="B287" s="294"/>
      <c r="C287" s="294"/>
      <c r="D287" s="294"/>
      <c r="E287" s="295"/>
      <c r="F287" s="71" t="s">
        <v>3</v>
      </c>
      <c r="G287" s="73"/>
      <c r="H287" s="73"/>
      <c r="I287" s="73"/>
      <c r="J287" s="73"/>
      <c r="K287" s="73"/>
      <c r="L287" s="73"/>
      <c r="M287" s="73"/>
      <c r="N287" s="73"/>
      <c r="O287" s="73"/>
      <c r="P287" s="74"/>
      <c r="Q287" s="79" t="s">
        <v>4</v>
      </c>
      <c r="R287" s="81"/>
      <c r="S287" s="81"/>
      <c r="T287" s="81"/>
      <c r="U287" s="81"/>
      <c r="V287" s="81"/>
      <c r="W287" s="81"/>
      <c r="X287" s="81"/>
      <c r="Y287" s="81"/>
      <c r="Z287" s="81"/>
      <c r="AA287" s="82"/>
    </row>
    <row r="288" spans="1:27" ht="12" hidden="1" customHeight="1" outlineLevel="1">
      <c r="A288" s="233"/>
      <c r="B288" s="296"/>
      <c r="C288" s="296"/>
      <c r="D288" s="296"/>
      <c r="E288" s="297"/>
      <c r="F288" s="72"/>
      <c r="G288" s="75"/>
      <c r="H288" s="75"/>
      <c r="I288" s="75"/>
      <c r="J288" s="75"/>
      <c r="K288" s="75"/>
      <c r="L288" s="75"/>
      <c r="M288" s="75"/>
      <c r="N288" s="75"/>
      <c r="O288" s="75"/>
      <c r="P288" s="76"/>
      <c r="Q288" s="80"/>
      <c r="R288" s="83"/>
      <c r="S288" s="83"/>
      <c r="T288" s="83"/>
      <c r="U288" s="83"/>
      <c r="V288" s="83"/>
      <c r="W288" s="83"/>
      <c r="X288" s="83"/>
      <c r="Y288" s="83"/>
      <c r="Z288" s="83"/>
      <c r="AA288" s="84"/>
    </row>
    <row r="289" spans="1:27" ht="12" hidden="1" customHeight="1" outlineLevel="1">
      <c r="A289" s="298"/>
      <c r="B289" s="299"/>
      <c r="C289" s="299"/>
      <c r="D289" s="299"/>
      <c r="E289" s="300"/>
      <c r="F289" s="56"/>
      <c r="G289" s="77"/>
      <c r="H289" s="77"/>
      <c r="I289" s="77"/>
      <c r="J289" s="77"/>
      <c r="K289" s="77"/>
      <c r="L289" s="77"/>
      <c r="M289" s="77"/>
      <c r="N289" s="77"/>
      <c r="O289" s="77"/>
      <c r="P289" s="78"/>
      <c r="Q289" s="57"/>
      <c r="R289" s="85"/>
      <c r="S289" s="85"/>
      <c r="T289" s="85"/>
      <c r="U289" s="85"/>
      <c r="V289" s="85"/>
      <c r="W289" s="85"/>
      <c r="X289" s="85"/>
      <c r="Y289" s="85"/>
      <c r="Z289" s="85"/>
      <c r="AA289" s="86"/>
    </row>
    <row r="290" spans="1:27" ht="12" hidden="1" customHeight="1" outlineLevel="1">
      <c r="A290" s="293" t="s">
        <v>733</v>
      </c>
      <c r="B290" s="294"/>
      <c r="C290" s="294"/>
      <c r="D290" s="294"/>
      <c r="E290" s="295"/>
      <c r="F290" s="71" t="s">
        <v>3</v>
      </c>
      <c r="G290" s="73"/>
      <c r="H290" s="73"/>
      <c r="I290" s="73"/>
      <c r="J290" s="73"/>
      <c r="K290" s="73"/>
      <c r="L290" s="73"/>
      <c r="M290" s="73"/>
      <c r="N290" s="73"/>
      <c r="O290" s="73"/>
      <c r="P290" s="74"/>
      <c r="Q290" s="79" t="s">
        <v>4</v>
      </c>
      <c r="R290" s="73"/>
      <c r="S290" s="73"/>
      <c r="T290" s="73"/>
      <c r="U290" s="73"/>
      <c r="V290" s="73"/>
      <c r="W290" s="73"/>
      <c r="X290" s="73"/>
      <c r="Y290" s="73"/>
      <c r="Z290" s="73"/>
      <c r="AA290" s="136"/>
    </row>
    <row r="291" spans="1:27" ht="12" hidden="1" customHeight="1" outlineLevel="1">
      <c r="A291" s="233"/>
      <c r="B291" s="296"/>
      <c r="C291" s="296"/>
      <c r="D291" s="296"/>
      <c r="E291" s="297"/>
      <c r="F291" s="72"/>
      <c r="G291" s="75"/>
      <c r="H291" s="75"/>
      <c r="I291" s="75"/>
      <c r="J291" s="75"/>
      <c r="K291" s="75"/>
      <c r="L291" s="75"/>
      <c r="M291" s="75"/>
      <c r="N291" s="75"/>
      <c r="O291" s="75"/>
      <c r="P291" s="76"/>
      <c r="Q291" s="80"/>
      <c r="R291" s="75"/>
      <c r="S291" s="75"/>
      <c r="T291" s="75"/>
      <c r="U291" s="75"/>
      <c r="V291" s="75"/>
      <c r="W291" s="75"/>
      <c r="X291" s="75"/>
      <c r="Y291" s="75"/>
      <c r="Z291" s="75"/>
      <c r="AA291" s="137"/>
    </row>
    <row r="292" spans="1:27" ht="12" hidden="1" customHeight="1" outlineLevel="1" thickBot="1">
      <c r="A292" s="301"/>
      <c r="B292" s="302"/>
      <c r="C292" s="302"/>
      <c r="D292" s="302"/>
      <c r="E292" s="303"/>
      <c r="F292" s="59"/>
      <c r="G292" s="304"/>
      <c r="H292" s="304"/>
      <c r="I292" s="304"/>
      <c r="J292" s="304"/>
      <c r="K292" s="304"/>
      <c r="L292" s="304"/>
      <c r="M292" s="304"/>
      <c r="N292" s="304"/>
      <c r="O292" s="304"/>
      <c r="P292" s="305"/>
      <c r="Q292" s="60"/>
      <c r="R292" s="304"/>
      <c r="S292" s="304"/>
      <c r="T292" s="304"/>
      <c r="U292" s="304"/>
      <c r="V292" s="304"/>
      <c r="W292" s="304"/>
      <c r="X292" s="304"/>
      <c r="Y292" s="304"/>
      <c r="Z292" s="304"/>
      <c r="AA292" s="306"/>
    </row>
    <row r="293" spans="1:27" ht="12" hidden="1" customHeight="1" outlineLevel="1">
      <c r="A293" s="273" t="s">
        <v>734</v>
      </c>
      <c r="B293" s="231"/>
      <c r="C293" s="231"/>
      <c r="D293" s="231"/>
      <c r="E293" s="232"/>
      <c r="F293" s="274" t="s">
        <v>3</v>
      </c>
      <c r="G293" s="275"/>
      <c r="H293" s="275"/>
      <c r="I293" s="275"/>
      <c r="J293" s="275"/>
      <c r="K293" s="275"/>
      <c r="L293" s="275"/>
      <c r="M293" s="275"/>
      <c r="N293" s="275"/>
      <c r="O293" s="275"/>
      <c r="P293" s="276"/>
      <c r="Q293" s="277" t="s">
        <v>4</v>
      </c>
      <c r="R293" s="278"/>
      <c r="S293" s="278"/>
      <c r="T293" s="278"/>
      <c r="U293" s="278"/>
      <c r="V293" s="278"/>
      <c r="W293" s="278"/>
      <c r="X293" s="278"/>
      <c r="Y293" s="278"/>
      <c r="Z293" s="278"/>
      <c r="AA293" s="279"/>
    </row>
    <row r="294" spans="1:27" ht="12" hidden="1" customHeight="1" outlineLevel="1">
      <c r="A294" s="233"/>
      <c r="B294" s="234"/>
      <c r="C294" s="234"/>
      <c r="D294" s="234"/>
      <c r="E294" s="235"/>
      <c r="F294" s="72"/>
      <c r="G294" s="75"/>
      <c r="H294" s="75"/>
      <c r="I294" s="75"/>
      <c r="J294" s="75"/>
      <c r="K294" s="75"/>
      <c r="L294" s="75"/>
      <c r="M294" s="75"/>
      <c r="N294" s="75"/>
      <c r="O294" s="75"/>
      <c r="P294" s="76"/>
      <c r="Q294" s="80"/>
      <c r="R294" s="83"/>
      <c r="S294" s="83"/>
      <c r="T294" s="83"/>
      <c r="U294" s="83"/>
      <c r="V294" s="83"/>
      <c r="W294" s="83"/>
      <c r="X294" s="83"/>
      <c r="Y294" s="83"/>
      <c r="Z294" s="83"/>
      <c r="AA294" s="84"/>
    </row>
    <row r="295" spans="1:27" ht="12" hidden="1" customHeight="1" outlineLevel="1">
      <c r="A295" s="236"/>
      <c r="B295" s="237"/>
      <c r="C295" s="237"/>
      <c r="D295" s="237"/>
      <c r="E295" s="238"/>
      <c r="F295" s="56"/>
      <c r="G295" s="77"/>
      <c r="H295" s="77"/>
      <c r="I295" s="77"/>
      <c r="J295" s="77"/>
      <c r="K295" s="77"/>
      <c r="L295" s="77"/>
      <c r="M295" s="77"/>
      <c r="N295" s="77"/>
      <c r="O295" s="77"/>
      <c r="P295" s="78"/>
      <c r="Q295" s="57"/>
      <c r="R295" s="85"/>
      <c r="S295" s="85"/>
      <c r="T295" s="85"/>
      <c r="U295" s="85"/>
      <c r="V295" s="85"/>
      <c r="W295" s="85"/>
      <c r="X295" s="85"/>
      <c r="Y295" s="85"/>
      <c r="Z295" s="85"/>
      <c r="AA295" s="86"/>
    </row>
    <row r="296" spans="1:27" ht="12" hidden="1" customHeight="1" outlineLevel="1">
      <c r="A296" s="293" t="s">
        <v>735</v>
      </c>
      <c r="B296" s="294"/>
      <c r="C296" s="294"/>
      <c r="D296" s="294"/>
      <c r="E296" s="295"/>
      <c r="F296" s="71" t="s">
        <v>3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4"/>
      <c r="Q296" s="79" t="s">
        <v>4</v>
      </c>
      <c r="R296" s="81"/>
      <c r="S296" s="81"/>
      <c r="T296" s="81"/>
      <c r="U296" s="81"/>
      <c r="V296" s="81"/>
      <c r="W296" s="81"/>
      <c r="X296" s="81"/>
      <c r="Y296" s="81"/>
      <c r="Z296" s="81"/>
      <c r="AA296" s="82"/>
    </row>
    <row r="297" spans="1:27" ht="12" hidden="1" customHeight="1" outlineLevel="1">
      <c r="A297" s="233"/>
      <c r="B297" s="296"/>
      <c r="C297" s="296"/>
      <c r="D297" s="296"/>
      <c r="E297" s="297"/>
      <c r="F297" s="72"/>
      <c r="G297" s="75"/>
      <c r="H297" s="75"/>
      <c r="I297" s="75"/>
      <c r="J297" s="75"/>
      <c r="K297" s="75"/>
      <c r="L297" s="75"/>
      <c r="M297" s="75"/>
      <c r="N297" s="75"/>
      <c r="O297" s="75"/>
      <c r="P297" s="76"/>
      <c r="Q297" s="80"/>
      <c r="R297" s="83"/>
      <c r="S297" s="83"/>
      <c r="T297" s="83"/>
      <c r="U297" s="83"/>
      <c r="V297" s="83"/>
      <c r="W297" s="83"/>
      <c r="X297" s="83"/>
      <c r="Y297" s="83"/>
      <c r="Z297" s="83"/>
      <c r="AA297" s="84"/>
    </row>
    <row r="298" spans="1:27" ht="12" hidden="1" customHeight="1" outlineLevel="1">
      <c r="A298" s="298"/>
      <c r="B298" s="299"/>
      <c r="C298" s="299"/>
      <c r="D298" s="299"/>
      <c r="E298" s="300"/>
      <c r="F298" s="56"/>
      <c r="G298" s="77"/>
      <c r="H298" s="77"/>
      <c r="I298" s="77"/>
      <c r="J298" s="77"/>
      <c r="K298" s="77"/>
      <c r="L298" s="77"/>
      <c r="M298" s="77"/>
      <c r="N298" s="77"/>
      <c r="O298" s="77"/>
      <c r="P298" s="78"/>
      <c r="Q298" s="57"/>
      <c r="R298" s="85"/>
      <c r="S298" s="85"/>
      <c r="T298" s="85"/>
      <c r="U298" s="85"/>
      <c r="V298" s="85"/>
      <c r="W298" s="85"/>
      <c r="X298" s="85"/>
      <c r="Y298" s="85"/>
      <c r="Z298" s="85"/>
      <c r="AA298" s="86"/>
    </row>
    <row r="299" spans="1:27" ht="12" hidden="1" customHeight="1" outlineLevel="1">
      <c r="A299" s="293" t="s">
        <v>736</v>
      </c>
      <c r="B299" s="294"/>
      <c r="C299" s="294"/>
      <c r="D299" s="294"/>
      <c r="E299" s="295"/>
      <c r="F299" s="71" t="s">
        <v>3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4"/>
      <c r="Q299" s="79" t="s">
        <v>4</v>
      </c>
      <c r="R299" s="73"/>
      <c r="S299" s="73"/>
      <c r="T299" s="73"/>
      <c r="U299" s="73"/>
      <c r="V299" s="73"/>
      <c r="W299" s="73"/>
      <c r="X299" s="73"/>
      <c r="Y299" s="73"/>
      <c r="Z299" s="73"/>
      <c r="AA299" s="136"/>
    </row>
    <row r="300" spans="1:27" ht="12" hidden="1" customHeight="1" outlineLevel="1">
      <c r="A300" s="233"/>
      <c r="B300" s="296"/>
      <c r="C300" s="296"/>
      <c r="D300" s="296"/>
      <c r="E300" s="297"/>
      <c r="F300" s="72"/>
      <c r="G300" s="75"/>
      <c r="H300" s="75"/>
      <c r="I300" s="75"/>
      <c r="J300" s="75"/>
      <c r="K300" s="75"/>
      <c r="L300" s="75"/>
      <c r="M300" s="75"/>
      <c r="N300" s="75"/>
      <c r="O300" s="75"/>
      <c r="P300" s="76"/>
      <c r="Q300" s="80"/>
      <c r="R300" s="75"/>
      <c r="S300" s="75"/>
      <c r="T300" s="75"/>
      <c r="U300" s="75"/>
      <c r="V300" s="75"/>
      <c r="W300" s="75"/>
      <c r="X300" s="75"/>
      <c r="Y300" s="75"/>
      <c r="Z300" s="75"/>
      <c r="AA300" s="137"/>
    </row>
    <row r="301" spans="1:27" ht="12" hidden="1" customHeight="1" outlineLevel="1" thickBot="1">
      <c r="A301" s="301"/>
      <c r="B301" s="302"/>
      <c r="C301" s="302"/>
      <c r="D301" s="302"/>
      <c r="E301" s="303"/>
      <c r="F301" s="59"/>
      <c r="G301" s="304"/>
      <c r="H301" s="304"/>
      <c r="I301" s="304"/>
      <c r="J301" s="304"/>
      <c r="K301" s="304"/>
      <c r="L301" s="304"/>
      <c r="M301" s="304"/>
      <c r="N301" s="304"/>
      <c r="O301" s="304"/>
      <c r="P301" s="305"/>
      <c r="Q301" s="60"/>
      <c r="R301" s="304"/>
      <c r="S301" s="304"/>
      <c r="T301" s="304"/>
      <c r="U301" s="304"/>
      <c r="V301" s="304"/>
      <c r="W301" s="304"/>
      <c r="X301" s="304"/>
      <c r="Y301" s="304"/>
      <c r="Z301" s="304"/>
      <c r="AA301" s="306"/>
    </row>
    <row r="302" spans="1:27" ht="12" hidden="1" customHeight="1" outlineLevel="1">
      <c r="A302" s="273" t="s">
        <v>737</v>
      </c>
      <c r="B302" s="231"/>
      <c r="C302" s="231"/>
      <c r="D302" s="231"/>
      <c r="E302" s="232"/>
      <c r="F302" s="274" t="s">
        <v>3</v>
      </c>
      <c r="G302" s="275"/>
      <c r="H302" s="275"/>
      <c r="I302" s="275"/>
      <c r="J302" s="275"/>
      <c r="K302" s="275"/>
      <c r="L302" s="275"/>
      <c r="M302" s="275"/>
      <c r="N302" s="275"/>
      <c r="O302" s="275"/>
      <c r="P302" s="276"/>
      <c r="Q302" s="277" t="s">
        <v>4</v>
      </c>
      <c r="R302" s="278"/>
      <c r="S302" s="278"/>
      <c r="T302" s="278"/>
      <c r="U302" s="278"/>
      <c r="V302" s="278"/>
      <c r="W302" s="278"/>
      <c r="X302" s="278"/>
      <c r="Y302" s="278"/>
      <c r="Z302" s="278"/>
      <c r="AA302" s="279"/>
    </row>
    <row r="303" spans="1:27" ht="12" hidden="1" customHeight="1" outlineLevel="1">
      <c r="A303" s="233"/>
      <c r="B303" s="234"/>
      <c r="C303" s="234"/>
      <c r="D303" s="234"/>
      <c r="E303" s="235"/>
      <c r="F303" s="72"/>
      <c r="G303" s="75"/>
      <c r="H303" s="75"/>
      <c r="I303" s="75"/>
      <c r="J303" s="75"/>
      <c r="K303" s="75"/>
      <c r="L303" s="75"/>
      <c r="M303" s="75"/>
      <c r="N303" s="75"/>
      <c r="O303" s="75"/>
      <c r="P303" s="76"/>
      <c r="Q303" s="80"/>
      <c r="R303" s="83"/>
      <c r="S303" s="83"/>
      <c r="T303" s="83"/>
      <c r="U303" s="83"/>
      <c r="V303" s="83"/>
      <c r="W303" s="83"/>
      <c r="X303" s="83"/>
      <c r="Y303" s="83"/>
      <c r="Z303" s="83"/>
      <c r="AA303" s="84"/>
    </row>
    <row r="304" spans="1:27" ht="12" hidden="1" customHeight="1" outlineLevel="1">
      <c r="A304" s="236"/>
      <c r="B304" s="237"/>
      <c r="C304" s="237"/>
      <c r="D304" s="237"/>
      <c r="E304" s="238"/>
      <c r="F304" s="56"/>
      <c r="G304" s="77"/>
      <c r="H304" s="77"/>
      <c r="I304" s="77"/>
      <c r="J304" s="77"/>
      <c r="K304" s="77"/>
      <c r="L304" s="77"/>
      <c r="M304" s="77"/>
      <c r="N304" s="77"/>
      <c r="O304" s="77"/>
      <c r="P304" s="78"/>
      <c r="Q304" s="57"/>
      <c r="R304" s="85"/>
      <c r="S304" s="85"/>
      <c r="T304" s="85"/>
      <c r="U304" s="85"/>
      <c r="V304" s="85"/>
      <c r="W304" s="85"/>
      <c r="X304" s="85"/>
      <c r="Y304" s="85"/>
      <c r="Z304" s="85"/>
      <c r="AA304" s="86"/>
    </row>
    <row r="305" spans="1:27" ht="12" hidden="1" customHeight="1" outlineLevel="1">
      <c r="A305" s="293" t="s">
        <v>738</v>
      </c>
      <c r="B305" s="294"/>
      <c r="C305" s="294"/>
      <c r="D305" s="294"/>
      <c r="E305" s="295"/>
      <c r="F305" s="71" t="s">
        <v>3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4"/>
      <c r="Q305" s="79" t="s">
        <v>4</v>
      </c>
      <c r="R305" s="81"/>
      <c r="S305" s="81"/>
      <c r="T305" s="81"/>
      <c r="U305" s="81"/>
      <c r="V305" s="81"/>
      <c r="W305" s="81"/>
      <c r="X305" s="81"/>
      <c r="Y305" s="81"/>
      <c r="Z305" s="81"/>
      <c r="AA305" s="82"/>
    </row>
    <row r="306" spans="1:27" ht="12" hidden="1" customHeight="1" outlineLevel="1">
      <c r="A306" s="233"/>
      <c r="B306" s="296"/>
      <c r="C306" s="296"/>
      <c r="D306" s="296"/>
      <c r="E306" s="297"/>
      <c r="F306" s="72"/>
      <c r="G306" s="75"/>
      <c r="H306" s="75"/>
      <c r="I306" s="75"/>
      <c r="J306" s="75"/>
      <c r="K306" s="75"/>
      <c r="L306" s="75"/>
      <c r="M306" s="75"/>
      <c r="N306" s="75"/>
      <c r="O306" s="75"/>
      <c r="P306" s="76"/>
      <c r="Q306" s="80"/>
      <c r="R306" s="83"/>
      <c r="S306" s="83"/>
      <c r="T306" s="83"/>
      <c r="U306" s="83"/>
      <c r="V306" s="83"/>
      <c r="W306" s="83"/>
      <c r="X306" s="83"/>
      <c r="Y306" s="83"/>
      <c r="Z306" s="83"/>
      <c r="AA306" s="84"/>
    </row>
    <row r="307" spans="1:27" ht="12" hidden="1" customHeight="1" outlineLevel="1">
      <c r="A307" s="298"/>
      <c r="B307" s="299"/>
      <c r="C307" s="299"/>
      <c r="D307" s="299"/>
      <c r="E307" s="300"/>
      <c r="F307" s="56"/>
      <c r="G307" s="77"/>
      <c r="H307" s="77"/>
      <c r="I307" s="77"/>
      <c r="J307" s="77"/>
      <c r="K307" s="77"/>
      <c r="L307" s="77"/>
      <c r="M307" s="77"/>
      <c r="N307" s="77"/>
      <c r="O307" s="77"/>
      <c r="P307" s="78"/>
      <c r="Q307" s="57"/>
      <c r="R307" s="85"/>
      <c r="S307" s="85"/>
      <c r="T307" s="85"/>
      <c r="U307" s="85"/>
      <c r="V307" s="85"/>
      <c r="W307" s="85"/>
      <c r="X307" s="85"/>
      <c r="Y307" s="85"/>
      <c r="Z307" s="85"/>
      <c r="AA307" s="86"/>
    </row>
    <row r="308" spans="1:27" ht="12" hidden="1" customHeight="1" outlineLevel="1">
      <c r="A308" s="293" t="s">
        <v>739</v>
      </c>
      <c r="B308" s="294"/>
      <c r="C308" s="294"/>
      <c r="D308" s="294"/>
      <c r="E308" s="295"/>
      <c r="F308" s="71" t="s">
        <v>3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4"/>
      <c r="Q308" s="79" t="s">
        <v>4</v>
      </c>
      <c r="R308" s="73"/>
      <c r="S308" s="73"/>
      <c r="T308" s="73"/>
      <c r="U308" s="73"/>
      <c r="V308" s="73"/>
      <c r="W308" s="73"/>
      <c r="X308" s="73"/>
      <c r="Y308" s="73"/>
      <c r="Z308" s="73"/>
      <c r="AA308" s="136"/>
    </row>
    <row r="309" spans="1:27" ht="12" hidden="1" customHeight="1" outlineLevel="1">
      <c r="A309" s="233"/>
      <c r="B309" s="296"/>
      <c r="C309" s="296"/>
      <c r="D309" s="296"/>
      <c r="E309" s="297"/>
      <c r="F309" s="72"/>
      <c r="G309" s="75"/>
      <c r="H309" s="75"/>
      <c r="I309" s="75"/>
      <c r="J309" s="75"/>
      <c r="K309" s="75"/>
      <c r="L309" s="75"/>
      <c r="M309" s="75"/>
      <c r="N309" s="75"/>
      <c r="O309" s="75"/>
      <c r="P309" s="76"/>
      <c r="Q309" s="80"/>
      <c r="R309" s="75"/>
      <c r="S309" s="75"/>
      <c r="T309" s="75"/>
      <c r="U309" s="75"/>
      <c r="V309" s="75"/>
      <c r="W309" s="75"/>
      <c r="X309" s="75"/>
      <c r="Y309" s="75"/>
      <c r="Z309" s="75"/>
      <c r="AA309" s="137"/>
    </row>
    <row r="310" spans="1:27" ht="12" hidden="1" customHeight="1" outlineLevel="1" thickBot="1">
      <c r="A310" s="301"/>
      <c r="B310" s="302"/>
      <c r="C310" s="302"/>
      <c r="D310" s="302"/>
      <c r="E310" s="303"/>
      <c r="F310" s="59"/>
      <c r="G310" s="304"/>
      <c r="H310" s="304"/>
      <c r="I310" s="304"/>
      <c r="J310" s="304"/>
      <c r="K310" s="304"/>
      <c r="L310" s="304"/>
      <c r="M310" s="304"/>
      <c r="N310" s="304"/>
      <c r="O310" s="304"/>
      <c r="P310" s="305"/>
      <c r="Q310" s="60"/>
      <c r="R310" s="304"/>
      <c r="S310" s="304"/>
      <c r="T310" s="304"/>
      <c r="U310" s="304"/>
      <c r="V310" s="304"/>
      <c r="W310" s="304"/>
      <c r="X310" s="304"/>
      <c r="Y310" s="304"/>
      <c r="Z310" s="304"/>
      <c r="AA310" s="306"/>
    </row>
    <row r="311" spans="1:27" ht="12" hidden="1" customHeight="1" outlineLevel="1">
      <c r="A311" s="273" t="s">
        <v>740</v>
      </c>
      <c r="B311" s="231"/>
      <c r="C311" s="231"/>
      <c r="D311" s="231"/>
      <c r="E311" s="232"/>
      <c r="F311" s="274" t="s">
        <v>3</v>
      </c>
      <c r="G311" s="275"/>
      <c r="H311" s="275"/>
      <c r="I311" s="275"/>
      <c r="J311" s="275"/>
      <c r="K311" s="275"/>
      <c r="L311" s="275"/>
      <c r="M311" s="275"/>
      <c r="N311" s="275"/>
      <c r="O311" s="275"/>
      <c r="P311" s="276"/>
      <c r="Q311" s="277" t="s">
        <v>4</v>
      </c>
      <c r="R311" s="278"/>
      <c r="S311" s="278"/>
      <c r="T311" s="278"/>
      <c r="U311" s="278"/>
      <c r="V311" s="278"/>
      <c r="W311" s="278"/>
      <c r="X311" s="278"/>
      <c r="Y311" s="278"/>
      <c r="Z311" s="278"/>
      <c r="AA311" s="279"/>
    </row>
    <row r="312" spans="1:27" ht="12" hidden="1" customHeight="1" outlineLevel="1">
      <c r="A312" s="233"/>
      <c r="B312" s="234"/>
      <c r="C312" s="234"/>
      <c r="D312" s="234"/>
      <c r="E312" s="235"/>
      <c r="F312" s="72"/>
      <c r="G312" s="75"/>
      <c r="H312" s="75"/>
      <c r="I312" s="75"/>
      <c r="J312" s="75"/>
      <c r="K312" s="75"/>
      <c r="L312" s="75"/>
      <c r="M312" s="75"/>
      <c r="N312" s="75"/>
      <c r="O312" s="75"/>
      <c r="P312" s="76"/>
      <c r="Q312" s="80"/>
      <c r="R312" s="83"/>
      <c r="S312" s="83"/>
      <c r="T312" s="83"/>
      <c r="U312" s="83"/>
      <c r="V312" s="83"/>
      <c r="W312" s="83"/>
      <c r="X312" s="83"/>
      <c r="Y312" s="83"/>
      <c r="Z312" s="83"/>
      <c r="AA312" s="84"/>
    </row>
    <row r="313" spans="1:27" ht="12" hidden="1" customHeight="1" outlineLevel="1">
      <c r="A313" s="236"/>
      <c r="B313" s="237"/>
      <c r="C313" s="237"/>
      <c r="D313" s="237"/>
      <c r="E313" s="238"/>
      <c r="F313" s="56"/>
      <c r="G313" s="77"/>
      <c r="H313" s="77"/>
      <c r="I313" s="77"/>
      <c r="J313" s="77"/>
      <c r="K313" s="77"/>
      <c r="L313" s="77"/>
      <c r="M313" s="77"/>
      <c r="N313" s="77"/>
      <c r="O313" s="77"/>
      <c r="P313" s="78"/>
      <c r="Q313" s="57"/>
      <c r="R313" s="85"/>
      <c r="S313" s="85"/>
      <c r="T313" s="85"/>
      <c r="U313" s="85"/>
      <c r="V313" s="85"/>
      <c r="W313" s="85"/>
      <c r="X313" s="85"/>
      <c r="Y313" s="85"/>
      <c r="Z313" s="85"/>
      <c r="AA313" s="86"/>
    </row>
    <row r="314" spans="1:27" ht="12" hidden="1" customHeight="1" outlineLevel="1">
      <c r="A314" s="293" t="s">
        <v>741</v>
      </c>
      <c r="B314" s="294"/>
      <c r="C314" s="294"/>
      <c r="D314" s="294"/>
      <c r="E314" s="295"/>
      <c r="F314" s="71" t="s">
        <v>3</v>
      </c>
      <c r="G314" s="73"/>
      <c r="H314" s="73"/>
      <c r="I314" s="73"/>
      <c r="J314" s="73"/>
      <c r="K314" s="73"/>
      <c r="L314" s="73"/>
      <c r="M314" s="73"/>
      <c r="N314" s="73"/>
      <c r="O314" s="73"/>
      <c r="P314" s="74"/>
      <c r="Q314" s="79" t="s">
        <v>4</v>
      </c>
      <c r="R314" s="81"/>
      <c r="S314" s="81"/>
      <c r="T314" s="81"/>
      <c r="U314" s="81"/>
      <c r="V314" s="81"/>
      <c r="W314" s="81"/>
      <c r="X314" s="81"/>
      <c r="Y314" s="81"/>
      <c r="Z314" s="81"/>
      <c r="AA314" s="82"/>
    </row>
    <row r="315" spans="1:27" ht="12" hidden="1" customHeight="1" outlineLevel="1">
      <c r="A315" s="233"/>
      <c r="B315" s="296"/>
      <c r="C315" s="296"/>
      <c r="D315" s="296"/>
      <c r="E315" s="297"/>
      <c r="F315" s="72"/>
      <c r="G315" s="75"/>
      <c r="H315" s="75"/>
      <c r="I315" s="75"/>
      <c r="J315" s="75"/>
      <c r="K315" s="75"/>
      <c r="L315" s="75"/>
      <c r="M315" s="75"/>
      <c r="N315" s="75"/>
      <c r="O315" s="75"/>
      <c r="P315" s="76"/>
      <c r="Q315" s="80"/>
      <c r="R315" s="83"/>
      <c r="S315" s="83"/>
      <c r="T315" s="83"/>
      <c r="U315" s="83"/>
      <c r="V315" s="83"/>
      <c r="W315" s="83"/>
      <c r="X315" s="83"/>
      <c r="Y315" s="83"/>
      <c r="Z315" s="83"/>
      <c r="AA315" s="84"/>
    </row>
    <row r="316" spans="1:27" ht="12" hidden="1" customHeight="1" outlineLevel="1">
      <c r="A316" s="298"/>
      <c r="B316" s="299"/>
      <c r="C316" s="299"/>
      <c r="D316" s="299"/>
      <c r="E316" s="300"/>
      <c r="F316" s="56"/>
      <c r="G316" s="77"/>
      <c r="H316" s="77"/>
      <c r="I316" s="77"/>
      <c r="J316" s="77"/>
      <c r="K316" s="77"/>
      <c r="L316" s="77"/>
      <c r="M316" s="77"/>
      <c r="N316" s="77"/>
      <c r="O316" s="77"/>
      <c r="P316" s="78"/>
      <c r="Q316" s="57"/>
      <c r="R316" s="85"/>
      <c r="S316" s="85"/>
      <c r="T316" s="85"/>
      <c r="U316" s="85"/>
      <c r="V316" s="85"/>
      <c r="W316" s="85"/>
      <c r="X316" s="85"/>
      <c r="Y316" s="85"/>
      <c r="Z316" s="85"/>
      <c r="AA316" s="86"/>
    </row>
    <row r="317" spans="1:27" ht="12" hidden="1" customHeight="1" outlineLevel="1">
      <c r="A317" s="293" t="s">
        <v>742</v>
      </c>
      <c r="B317" s="294"/>
      <c r="C317" s="294"/>
      <c r="D317" s="294"/>
      <c r="E317" s="295"/>
      <c r="F317" s="71" t="s">
        <v>3</v>
      </c>
      <c r="G317" s="73"/>
      <c r="H317" s="73"/>
      <c r="I317" s="73"/>
      <c r="J317" s="73"/>
      <c r="K317" s="73"/>
      <c r="L317" s="73"/>
      <c r="M317" s="73"/>
      <c r="N317" s="73"/>
      <c r="O317" s="73"/>
      <c r="P317" s="74"/>
      <c r="Q317" s="79" t="s">
        <v>4</v>
      </c>
      <c r="R317" s="73"/>
      <c r="S317" s="73"/>
      <c r="T317" s="73"/>
      <c r="U317" s="73"/>
      <c r="V317" s="73"/>
      <c r="W317" s="73"/>
      <c r="X317" s="73"/>
      <c r="Y317" s="73"/>
      <c r="Z317" s="73"/>
      <c r="AA317" s="136"/>
    </row>
    <row r="318" spans="1:27" ht="12" hidden="1" customHeight="1" outlineLevel="1">
      <c r="A318" s="233"/>
      <c r="B318" s="296"/>
      <c r="C318" s="296"/>
      <c r="D318" s="296"/>
      <c r="E318" s="297"/>
      <c r="F318" s="72"/>
      <c r="G318" s="75"/>
      <c r="H318" s="75"/>
      <c r="I318" s="75"/>
      <c r="J318" s="75"/>
      <c r="K318" s="75"/>
      <c r="L318" s="75"/>
      <c r="M318" s="75"/>
      <c r="N318" s="75"/>
      <c r="O318" s="75"/>
      <c r="P318" s="76"/>
      <c r="Q318" s="80"/>
      <c r="R318" s="75"/>
      <c r="S318" s="75"/>
      <c r="T318" s="75"/>
      <c r="U318" s="75"/>
      <c r="V318" s="75"/>
      <c r="W318" s="75"/>
      <c r="X318" s="75"/>
      <c r="Y318" s="75"/>
      <c r="Z318" s="75"/>
      <c r="AA318" s="137"/>
    </row>
    <row r="319" spans="1:27" ht="12" hidden="1" customHeight="1" outlineLevel="1" thickBot="1">
      <c r="A319" s="301"/>
      <c r="B319" s="302"/>
      <c r="C319" s="302"/>
      <c r="D319" s="302"/>
      <c r="E319" s="303"/>
      <c r="F319" s="59"/>
      <c r="G319" s="304"/>
      <c r="H319" s="304"/>
      <c r="I319" s="304"/>
      <c r="J319" s="304"/>
      <c r="K319" s="304"/>
      <c r="L319" s="304"/>
      <c r="M319" s="304"/>
      <c r="N319" s="304"/>
      <c r="O319" s="304"/>
      <c r="P319" s="305"/>
      <c r="Q319" s="60"/>
      <c r="R319" s="304"/>
      <c r="S319" s="304"/>
      <c r="T319" s="304"/>
      <c r="U319" s="304"/>
      <c r="V319" s="304"/>
      <c r="W319" s="304"/>
      <c r="X319" s="304"/>
      <c r="Y319" s="304"/>
      <c r="Z319" s="304"/>
      <c r="AA319" s="306"/>
    </row>
    <row r="320" spans="1:27" ht="12" hidden="1" customHeight="1" outlineLevel="1">
      <c r="A320" s="273" t="s">
        <v>743</v>
      </c>
      <c r="B320" s="231"/>
      <c r="C320" s="231"/>
      <c r="D320" s="231"/>
      <c r="E320" s="232"/>
      <c r="F320" s="274" t="s">
        <v>3</v>
      </c>
      <c r="G320" s="275"/>
      <c r="H320" s="275"/>
      <c r="I320" s="275"/>
      <c r="J320" s="275"/>
      <c r="K320" s="275"/>
      <c r="L320" s="275"/>
      <c r="M320" s="275"/>
      <c r="N320" s="275"/>
      <c r="O320" s="275"/>
      <c r="P320" s="276"/>
      <c r="Q320" s="277" t="s">
        <v>4</v>
      </c>
      <c r="R320" s="278"/>
      <c r="S320" s="278"/>
      <c r="T320" s="278"/>
      <c r="U320" s="278"/>
      <c r="V320" s="278"/>
      <c r="W320" s="278"/>
      <c r="X320" s="278"/>
      <c r="Y320" s="278"/>
      <c r="Z320" s="278"/>
      <c r="AA320" s="279"/>
    </row>
    <row r="321" spans="1:27" ht="12" hidden="1" customHeight="1" outlineLevel="1">
      <c r="A321" s="233"/>
      <c r="B321" s="234"/>
      <c r="C321" s="234"/>
      <c r="D321" s="234"/>
      <c r="E321" s="235"/>
      <c r="F321" s="72"/>
      <c r="G321" s="75"/>
      <c r="H321" s="75"/>
      <c r="I321" s="75"/>
      <c r="J321" s="75"/>
      <c r="K321" s="75"/>
      <c r="L321" s="75"/>
      <c r="M321" s="75"/>
      <c r="N321" s="75"/>
      <c r="O321" s="75"/>
      <c r="P321" s="76"/>
      <c r="Q321" s="80"/>
      <c r="R321" s="83"/>
      <c r="S321" s="83"/>
      <c r="T321" s="83"/>
      <c r="U321" s="83"/>
      <c r="V321" s="83"/>
      <c r="W321" s="83"/>
      <c r="X321" s="83"/>
      <c r="Y321" s="83"/>
      <c r="Z321" s="83"/>
      <c r="AA321" s="84"/>
    </row>
    <row r="322" spans="1:27" ht="12" hidden="1" customHeight="1" outlineLevel="1">
      <c r="A322" s="236"/>
      <c r="B322" s="237"/>
      <c r="C322" s="237"/>
      <c r="D322" s="237"/>
      <c r="E322" s="238"/>
      <c r="F322" s="56"/>
      <c r="G322" s="77"/>
      <c r="H322" s="77"/>
      <c r="I322" s="77"/>
      <c r="J322" s="77"/>
      <c r="K322" s="77"/>
      <c r="L322" s="77"/>
      <c r="M322" s="77"/>
      <c r="N322" s="77"/>
      <c r="O322" s="77"/>
      <c r="P322" s="78"/>
      <c r="Q322" s="57"/>
      <c r="R322" s="85"/>
      <c r="S322" s="85"/>
      <c r="T322" s="85"/>
      <c r="U322" s="85"/>
      <c r="V322" s="85"/>
      <c r="W322" s="85"/>
      <c r="X322" s="85"/>
      <c r="Y322" s="85"/>
      <c r="Z322" s="85"/>
      <c r="AA322" s="86"/>
    </row>
    <row r="323" spans="1:27" ht="12" hidden="1" customHeight="1" outlineLevel="1">
      <c r="A323" s="293" t="s">
        <v>744</v>
      </c>
      <c r="B323" s="294"/>
      <c r="C323" s="294"/>
      <c r="D323" s="294"/>
      <c r="E323" s="295"/>
      <c r="F323" s="71" t="s">
        <v>3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4"/>
      <c r="Q323" s="79" t="s">
        <v>4</v>
      </c>
      <c r="R323" s="81"/>
      <c r="S323" s="81"/>
      <c r="T323" s="81"/>
      <c r="U323" s="81"/>
      <c r="V323" s="81"/>
      <c r="W323" s="81"/>
      <c r="X323" s="81"/>
      <c r="Y323" s="81"/>
      <c r="Z323" s="81"/>
      <c r="AA323" s="82"/>
    </row>
    <row r="324" spans="1:27" ht="12" hidden="1" customHeight="1" outlineLevel="1">
      <c r="A324" s="233"/>
      <c r="B324" s="296"/>
      <c r="C324" s="296"/>
      <c r="D324" s="296"/>
      <c r="E324" s="297"/>
      <c r="F324" s="72"/>
      <c r="G324" s="75"/>
      <c r="H324" s="75"/>
      <c r="I324" s="75"/>
      <c r="J324" s="75"/>
      <c r="K324" s="75"/>
      <c r="L324" s="75"/>
      <c r="M324" s="75"/>
      <c r="N324" s="75"/>
      <c r="O324" s="75"/>
      <c r="P324" s="76"/>
      <c r="Q324" s="80"/>
      <c r="R324" s="83"/>
      <c r="S324" s="83"/>
      <c r="T324" s="83"/>
      <c r="U324" s="83"/>
      <c r="V324" s="83"/>
      <c r="W324" s="83"/>
      <c r="X324" s="83"/>
      <c r="Y324" s="83"/>
      <c r="Z324" s="83"/>
      <c r="AA324" s="84"/>
    </row>
    <row r="325" spans="1:27" ht="12" hidden="1" customHeight="1" outlineLevel="1">
      <c r="A325" s="298"/>
      <c r="B325" s="299"/>
      <c r="C325" s="299"/>
      <c r="D325" s="299"/>
      <c r="E325" s="300"/>
      <c r="F325" s="56"/>
      <c r="G325" s="77"/>
      <c r="H325" s="77"/>
      <c r="I325" s="77"/>
      <c r="J325" s="77"/>
      <c r="K325" s="77"/>
      <c r="L325" s="77"/>
      <c r="M325" s="77"/>
      <c r="N325" s="77"/>
      <c r="O325" s="77"/>
      <c r="P325" s="78"/>
      <c r="Q325" s="57"/>
      <c r="R325" s="85"/>
      <c r="S325" s="85"/>
      <c r="T325" s="85"/>
      <c r="U325" s="85"/>
      <c r="V325" s="85"/>
      <c r="W325" s="85"/>
      <c r="X325" s="85"/>
      <c r="Y325" s="85"/>
      <c r="Z325" s="85"/>
      <c r="AA325" s="86"/>
    </row>
    <row r="326" spans="1:27" ht="12" hidden="1" customHeight="1" outlineLevel="1">
      <c r="A326" s="293" t="s">
        <v>745</v>
      </c>
      <c r="B326" s="294"/>
      <c r="C326" s="294"/>
      <c r="D326" s="294"/>
      <c r="E326" s="295"/>
      <c r="F326" s="71" t="s">
        <v>3</v>
      </c>
      <c r="G326" s="73"/>
      <c r="H326" s="73"/>
      <c r="I326" s="73"/>
      <c r="J326" s="73"/>
      <c r="K326" s="73"/>
      <c r="L326" s="73"/>
      <c r="M326" s="73"/>
      <c r="N326" s="73"/>
      <c r="O326" s="73"/>
      <c r="P326" s="74"/>
      <c r="Q326" s="79" t="s">
        <v>4</v>
      </c>
      <c r="R326" s="73"/>
      <c r="S326" s="73"/>
      <c r="T326" s="73"/>
      <c r="U326" s="73"/>
      <c r="V326" s="73"/>
      <c r="W326" s="73"/>
      <c r="X326" s="73"/>
      <c r="Y326" s="73"/>
      <c r="Z326" s="73"/>
      <c r="AA326" s="136"/>
    </row>
    <row r="327" spans="1:27" ht="12" hidden="1" customHeight="1" outlineLevel="1">
      <c r="A327" s="233"/>
      <c r="B327" s="296"/>
      <c r="C327" s="296"/>
      <c r="D327" s="296"/>
      <c r="E327" s="297"/>
      <c r="F327" s="72"/>
      <c r="G327" s="75"/>
      <c r="H327" s="75"/>
      <c r="I327" s="75"/>
      <c r="J327" s="75"/>
      <c r="K327" s="75"/>
      <c r="L327" s="75"/>
      <c r="M327" s="75"/>
      <c r="N327" s="75"/>
      <c r="O327" s="75"/>
      <c r="P327" s="76"/>
      <c r="Q327" s="80"/>
      <c r="R327" s="75"/>
      <c r="S327" s="75"/>
      <c r="T327" s="75"/>
      <c r="U327" s="75"/>
      <c r="V327" s="75"/>
      <c r="W327" s="75"/>
      <c r="X327" s="75"/>
      <c r="Y327" s="75"/>
      <c r="Z327" s="75"/>
      <c r="AA327" s="137"/>
    </row>
    <row r="328" spans="1:27" ht="12" hidden="1" customHeight="1" outlineLevel="1" thickBot="1">
      <c r="A328" s="301"/>
      <c r="B328" s="302"/>
      <c r="C328" s="302"/>
      <c r="D328" s="302"/>
      <c r="E328" s="303"/>
      <c r="F328" s="59"/>
      <c r="G328" s="304"/>
      <c r="H328" s="304"/>
      <c r="I328" s="304"/>
      <c r="J328" s="304"/>
      <c r="K328" s="304"/>
      <c r="L328" s="304"/>
      <c r="M328" s="304"/>
      <c r="N328" s="304"/>
      <c r="O328" s="304"/>
      <c r="P328" s="305"/>
      <c r="Q328" s="60"/>
      <c r="R328" s="304"/>
      <c r="S328" s="304"/>
      <c r="T328" s="304"/>
      <c r="U328" s="304"/>
      <c r="V328" s="304"/>
      <c r="W328" s="304"/>
      <c r="X328" s="304"/>
      <c r="Y328" s="304"/>
      <c r="Z328" s="304"/>
      <c r="AA328" s="306"/>
    </row>
    <row r="329" spans="1:27" ht="12" hidden="1" customHeight="1" outlineLevel="1">
      <c r="A329" s="273" t="s">
        <v>746</v>
      </c>
      <c r="B329" s="231"/>
      <c r="C329" s="231"/>
      <c r="D329" s="231"/>
      <c r="E329" s="232"/>
      <c r="F329" s="274" t="s">
        <v>3</v>
      </c>
      <c r="G329" s="275"/>
      <c r="H329" s="275"/>
      <c r="I329" s="275"/>
      <c r="J329" s="275"/>
      <c r="K329" s="275"/>
      <c r="L329" s="275"/>
      <c r="M329" s="275"/>
      <c r="N329" s="275"/>
      <c r="O329" s="275"/>
      <c r="P329" s="276"/>
      <c r="Q329" s="277" t="s">
        <v>4</v>
      </c>
      <c r="R329" s="278"/>
      <c r="S329" s="278"/>
      <c r="T329" s="278"/>
      <c r="U329" s="278"/>
      <c r="V329" s="278"/>
      <c r="W329" s="278"/>
      <c r="X329" s="278"/>
      <c r="Y329" s="278"/>
      <c r="Z329" s="278"/>
      <c r="AA329" s="279"/>
    </row>
    <row r="330" spans="1:27" ht="12" hidden="1" customHeight="1" outlineLevel="1">
      <c r="A330" s="233"/>
      <c r="B330" s="234"/>
      <c r="C330" s="234"/>
      <c r="D330" s="234"/>
      <c r="E330" s="235"/>
      <c r="F330" s="72"/>
      <c r="G330" s="75"/>
      <c r="H330" s="75"/>
      <c r="I330" s="75"/>
      <c r="J330" s="75"/>
      <c r="K330" s="75"/>
      <c r="L330" s="75"/>
      <c r="M330" s="75"/>
      <c r="N330" s="75"/>
      <c r="O330" s="75"/>
      <c r="P330" s="76"/>
      <c r="Q330" s="80"/>
      <c r="R330" s="83"/>
      <c r="S330" s="83"/>
      <c r="T330" s="83"/>
      <c r="U330" s="83"/>
      <c r="V330" s="83"/>
      <c r="W330" s="83"/>
      <c r="X330" s="83"/>
      <c r="Y330" s="83"/>
      <c r="Z330" s="83"/>
      <c r="AA330" s="84"/>
    </row>
    <row r="331" spans="1:27" ht="12" hidden="1" customHeight="1" outlineLevel="1">
      <c r="A331" s="236"/>
      <c r="B331" s="237"/>
      <c r="C331" s="237"/>
      <c r="D331" s="237"/>
      <c r="E331" s="238"/>
      <c r="F331" s="56"/>
      <c r="G331" s="77"/>
      <c r="H331" s="77"/>
      <c r="I331" s="77"/>
      <c r="J331" s="77"/>
      <c r="K331" s="77"/>
      <c r="L331" s="77"/>
      <c r="M331" s="77"/>
      <c r="N331" s="77"/>
      <c r="O331" s="77"/>
      <c r="P331" s="78"/>
      <c r="Q331" s="57"/>
      <c r="R331" s="85"/>
      <c r="S331" s="85"/>
      <c r="T331" s="85"/>
      <c r="U331" s="85"/>
      <c r="V331" s="85"/>
      <c r="W331" s="85"/>
      <c r="X331" s="85"/>
      <c r="Y331" s="85"/>
      <c r="Z331" s="85"/>
      <c r="AA331" s="86"/>
    </row>
    <row r="332" spans="1:27" ht="12" hidden="1" customHeight="1" outlineLevel="1">
      <c r="A332" s="293" t="s">
        <v>747</v>
      </c>
      <c r="B332" s="294"/>
      <c r="C332" s="294"/>
      <c r="D332" s="294"/>
      <c r="E332" s="295"/>
      <c r="F332" s="71" t="s">
        <v>3</v>
      </c>
      <c r="G332" s="73"/>
      <c r="H332" s="73"/>
      <c r="I332" s="73"/>
      <c r="J332" s="73"/>
      <c r="K332" s="73"/>
      <c r="L332" s="73"/>
      <c r="M332" s="73"/>
      <c r="N332" s="73"/>
      <c r="O332" s="73"/>
      <c r="P332" s="74"/>
      <c r="Q332" s="79" t="s">
        <v>4</v>
      </c>
      <c r="R332" s="81"/>
      <c r="S332" s="81"/>
      <c r="T332" s="81"/>
      <c r="U332" s="81"/>
      <c r="V332" s="81"/>
      <c r="W332" s="81"/>
      <c r="X332" s="81"/>
      <c r="Y332" s="81"/>
      <c r="Z332" s="81"/>
      <c r="AA332" s="82"/>
    </row>
    <row r="333" spans="1:27" ht="12" hidden="1" customHeight="1" outlineLevel="1">
      <c r="A333" s="233"/>
      <c r="B333" s="296"/>
      <c r="C333" s="296"/>
      <c r="D333" s="296"/>
      <c r="E333" s="297"/>
      <c r="F333" s="72"/>
      <c r="G333" s="75"/>
      <c r="H333" s="75"/>
      <c r="I333" s="75"/>
      <c r="J333" s="75"/>
      <c r="K333" s="75"/>
      <c r="L333" s="75"/>
      <c r="M333" s="75"/>
      <c r="N333" s="75"/>
      <c r="O333" s="75"/>
      <c r="P333" s="76"/>
      <c r="Q333" s="80"/>
      <c r="R333" s="83"/>
      <c r="S333" s="83"/>
      <c r="T333" s="83"/>
      <c r="U333" s="83"/>
      <c r="V333" s="83"/>
      <c r="W333" s="83"/>
      <c r="X333" s="83"/>
      <c r="Y333" s="83"/>
      <c r="Z333" s="83"/>
      <c r="AA333" s="84"/>
    </row>
    <row r="334" spans="1:27" ht="12" hidden="1" customHeight="1" outlineLevel="1">
      <c r="A334" s="298"/>
      <c r="B334" s="299"/>
      <c r="C334" s="299"/>
      <c r="D334" s="299"/>
      <c r="E334" s="300"/>
      <c r="F334" s="56"/>
      <c r="G334" s="77"/>
      <c r="H334" s="77"/>
      <c r="I334" s="77"/>
      <c r="J334" s="77"/>
      <c r="K334" s="77"/>
      <c r="L334" s="77"/>
      <c r="M334" s="77"/>
      <c r="N334" s="77"/>
      <c r="O334" s="77"/>
      <c r="P334" s="78"/>
      <c r="Q334" s="57"/>
      <c r="R334" s="85"/>
      <c r="S334" s="85"/>
      <c r="T334" s="85"/>
      <c r="U334" s="85"/>
      <c r="V334" s="85"/>
      <c r="W334" s="85"/>
      <c r="X334" s="85"/>
      <c r="Y334" s="85"/>
      <c r="Z334" s="85"/>
      <c r="AA334" s="86"/>
    </row>
    <row r="335" spans="1:27" ht="12" hidden="1" customHeight="1" outlineLevel="1">
      <c r="A335" s="293" t="s">
        <v>748</v>
      </c>
      <c r="B335" s="294"/>
      <c r="C335" s="294"/>
      <c r="D335" s="294"/>
      <c r="E335" s="295"/>
      <c r="F335" s="71" t="s">
        <v>3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4"/>
      <c r="Q335" s="79" t="s">
        <v>4</v>
      </c>
      <c r="R335" s="73"/>
      <c r="S335" s="73"/>
      <c r="T335" s="73"/>
      <c r="U335" s="73"/>
      <c r="V335" s="73"/>
      <c r="W335" s="73"/>
      <c r="X335" s="73"/>
      <c r="Y335" s="73"/>
      <c r="Z335" s="73"/>
      <c r="AA335" s="136"/>
    </row>
    <row r="336" spans="1:27" ht="12" hidden="1" customHeight="1" outlineLevel="1">
      <c r="A336" s="233"/>
      <c r="B336" s="296"/>
      <c r="C336" s="296"/>
      <c r="D336" s="296"/>
      <c r="E336" s="297"/>
      <c r="F336" s="72"/>
      <c r="G336" s="75"/>
      <c r="H336" s="75"/>
      <c r="I336" s="75"/>
      <c r="J336" s="75"/>
      <c r="K336" s="75"/>
      <c r="L336" s="75"/>
      <c r="M336" s="75"/>
      <c r="N336" s="75"/>
      <c r="O336" s="75"/>
      <c r="P336" s="76"/>
      <c r="Q336" s="80"/>
      <c r="R336" s="75"/>
      <c r="S336" s="75"/>
      <c r="T336" s="75"/>
      <c r="U336" s="75"/>
      <c r="V336" s="75"/>
      <c r="W336" s="75"/>
      <c r="X336" s="75"/>
      <c r="Y336" s="75"/>
      <c r="Z336" s="75"/>
      <c r="AA336" s="137"/>
    </row>
    <row r="337" spans="1:27" ht="12" hidden="1" customHeight="1" outlineLevel="1" thickBot="1">
      <c r="A337" s="301"/>
      <c r="B337" s="302"/>
      <c r="C337" s="302"/>
      <c r="D337" s="302"/>
      <c r="E337" s="303"/>
      <c r="F337" s="59"/>
      <c r="G337" s="304"/>
      <c r="H337" s="304"/>
      <c r="I337" s="304"/>
      <c r="J337" s="304"/>
      <c r="K337" s="304"/>
      <c r="L337" s="304"/>
      <c r="M337" s="304"/>
      <c r="N337" s="304"/>
      <c r="O337" s="304"/>
      <c r="P337" s="305"/>
      <c r="Q337" s="60"/>
      <c r="R337" s="304"/>
      <c r="S337" s="304"/>
      <c r="T337" s="304"/>
      <c r="U337" s="304"/>
      <c r="V337" s="304"/>
      <c r="W337" s="304"/>
      <c r="X337" s="304"/>
      <c r="Y337" s="304"/>
      <c r="Z337" s="304"/>
      <c r="AA337" s="306"/>
    </row>
    <row r="338" spans="1:27" ht="12" hidden="1" customHeight="1" outlineLevel="1">
      <c r="A338" s="273" t="s">
        <v>749</v>
      </c>
      <c r="B338" s="231"/>
      <c r="C338" s="231"/>
      <c r="D338" s="231"/>
      <c r="E338" s="232"/>
      <c r="F338" s="274" t="s">
        <v>3</v>
      </c>
      <c r="G338" s="275"/>
      <c r="H338" s="275"/>
      <c r="I338" s="275"/>
      <c r="J338" s="275"/>
      <c r="K338" s="275"/>
      <c r="L338" s="275"/>
      <c r="M338" s="275"/>
      <c r="N338" s="275"/>
      <c r="O338" s="275"/>
      <c r="P338" s="276"/>
      <c r="Q338" s="277" t="s">
        <v>4</v>
      </c>
      <c r="R338" s="278"/>
      <c r="S338" s="278"/>
      <c r="T338" s="278"/>
      <c r="U338" s="278"/>
      <c r="V338" s="278"/>
      <c r="W338" s="278"/>
      <c r="X338" s="278"/>
      <c r="Y338" s="278"/>
      <c r="Z338" s="278"/>
      <c r="AA338" s="279"/>
    </row>
    <row r="339" spans="1:27" ht="12" hidden="1" customHeight="1" outlineLevel="1">
      <c r="A339" s="233"/>
      <c r="B339" s="234"/>
      <c r="C339" s="234"/>
      <c r="D339" s="234"/>
      <c r="E339" s="235"/>
      <c r="F339" s="72"/>
      <c r="G339" s="75"/>
      <c r="H339" s="75"/>
      <c r="I339" s="75"/>
      <c r="J339" s="75"/>
      <c r="K339" s="75"/>
      <c r="L339" s="75"/>
      <c r="M339" s="75"/>
      <c r="N339" s="75"/>
      <c r="O339" s="75"/>
      <c r="P339" s="76"/>
      <c r="Q339" s="80"/>
      <c r="R339" s="83"/>
      <c r="S339" s="83"/>
      <c r="T339" s="83"/>
      <c r="U339" s="83"/>
      <c r="V339" s="83"/>
      <c r="W339" s="83"/>
      <c r="X339" s="83"/>
      <c r="Y339" s="83"/>
      <c r="Z339" s="83"/>
      <c r="AA339" s="84"/>
    </row>
    <row r="340" spans="1:27" ht="12" hidden="1" customHeight="1" outlineLevel="1">
      <c r="A340" s="236"/>
      <c r="B340" s="237"/>
      <c r="C340" s="237"/>
      <c r="D340" s="237"/>
      <c r="E340" s="238"/>
      <c r="F340" s="56"/>
      <c r="G340" s="77"/>
      <c r="H340" s="77"/>
      <c r="I340" s="77"/>
      <c r="J340" s="77"/>
      <c r="K340" s="77"/>
      <c r="L340" s="77"/>
      <c r="M340" s="77"/>
      <c r="N340" s="77"/>
      <c r="O340" s="77"/>
      <c r="P340" s="78"/>
      <c r="Q340" s="57"/>
      <c r="R340" s="85"/>
      <c r="S340" s="85"/>
      <c r="T340" s="85"/>
      <c r="U340" s="85"/>
      <c r="V340" s="85"/>
      <c r="W340" s="85"/>
      <c r="X340" s="85"/>
      <c r="Y340" s="85"/>
      <c r="Z340" s="85"/>
      <c r="AA340" s="86"/>
    </row>
    <row r="341" spans="1:27" ht="12" hidden="1" customHeight="1" outlineLevel="1">
      <c r="A341" s="293" t="s">
        <v>750</v>
      </c>
      <c r="B341" s="294"/>
      <c r="C341" s="294"/>
      <c r="D341" s="294"/>
      <c r="E341" s="295"/>
      <c r="F341" s="71" t="s">
        <v>3</v>
      </c>
      <c r="G341" s="73"/>
      <c r="H341" s="73"/>
      <c r="I341" s="73"/>
      <c r="J341" s="73"/>
      <c r="K341" s="73"/>
      <c r="L341" s="73"/>
      <c r="M341" s="73"/>
      <c r="N341" s="73"/>
      <c r="O341" s="73"/>
      <c r="P341" s="74"/>
      <c r="Q341" s="79" t="s">
        <v>4</v>
      </c>
      <c r="R341" s="81"/>
      <c r="S341" s="81"/>
      <c r="T341" s="81"/>
      <c r="U341" s="81"/>
      <c r="V341" s="81"/>
      <c r="W341" s="81"/>
      <c r="X341" s="81"/>
      <c r="Y341" s="81"/>
      <c r="Z341" s="81"/>
      <c r="AA341" s="82"/>
    </row>
    <row r="342" spans="1:27" ht="12" hidden="1" customHeight="1" outlineLevel="1">
      <c r="A342" s="233"/>
      <c r="B342" s="296"/>
      <c r="C342" s="296"/>
      <c r="D342" s="296"/>
      <c r="E342" s="297"/>
      <c r="F342" s="72"/>
      <c r="G342" s="75"/>
      <c r="H342" s="75"/>
      <c r="I342" s="75"/>
      <c r="J342" s="75"/>
      <c r="K342" s="75"/>
      <c r="L342" s="75"/>
      <c r="M342" s="75"/>
      <c r="N342" s="75"/>
      <c r="O342" s="75"/>
      <c r="P342" s="76"/>
      <c r="Q342" s="80"/>
      <c r="R342" s="83"/>
      <c r="S342" s="83"/>
      <c r="T342" s="83"/>
      <c r="U342" s="83"/>
      <c r="V342" s="83"/>
      <c r="W342" s="83"/>
      <c r="X342" s="83"/>
      <c r="Y342" s="83"/>
      <c r="Z342" s="83"/>
      <c r="AA342" s="84"/>
    </row>
    <row r="343" spans="1:27" ht="12" hidden="1" customHeight="1" outlineLevel="1">
      <c r="A343" s="298"/>
      <c r="B343" s="299"/>
      <c r="C343" s="299"/>
      <c r="D343" s="299"/>
      <c r="E343" s="300"/>
      <c r="F343" s="56"/>
      <c r="G343" s="77"/>
      <c r="H343" s="77"/>
      <c r="I343" s="77"/>
      <c r="J343" s="77"/>
      <c r="K343" s="77"/>
      <c r="L343" s="77"/>
      <c r="M343" s="77"/>
      <c r="N343" s="77"/>
      <c r="O343" s="77"/>
      <c r="P343" s="78"/>
      <c r="Q343" s="57"/>
      <c r="R343" s="85"/>
      <c r="S343" s="85"/>
      <c r="T343" s="85"/>
      <c r="U343" s="85"/>
      <c r="V343" s="85"/>
      <c r="W343" s="85"/>
      <c r="X343" s="85"/>
      <c r="Y343" s="85"/>
      <c r="Z343" s="85"/>
      <c r="AA343" s="86"/>
    </row>
    <row r="344" spans="1:27" ht="12" hidden="1" customHeight="1" outlineLevel="1">
      <c r="A344" s="293" t="s">
        <v>751</v>
      </c>
      <c r="B344" s="294"/>
      <c r="C344" s="294"/>
      <c r="D344" s="294"/>
      <c r="E344" s="295"/>
      <c r="F344" s="71" t="s">
        <v>3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4"/>
      <c r="Q344" s="79" t="s">
        <v>4</v>
      </c>
      <c r="R344" s="73"/>
      <c r="S344" s="73"/>
      <c r="T344" s="73"/>
      <c r="U344" s="73"/>
      <c r="V344" s="73"/>
      <c r="W344" s="73"/>
      <c r="X344" s="73"/>
      <c r="Y344" s="73"/>
      <c r="Z344" s="73"/>
      <c r="AA344" s="136"/>
    </row>
    <row r="345" spans="1:27" ht="12" hidden="1" customHeight="1" outlineLevel="1">
      <c r="A345" s="233"/>
      <c r="B345" s="296"/>
      <c r="C345" s="296"/>
      <c r="D345" s="296"/>
      <c r="E345" s="297"/>
      <c r="F345" s="72"/>
      <c r="G345" s="75"/>
      <c r="H345" s="75"/>
      <c r="I345" s="75"/>
      <c r="J345" s="75"/>
      <c r="K345" s="75"/>
      <c r="L345" s="75"/>
      <c r="M345" s="75"/>
      <c r="N345" s="75"/>
      <c r="O345" s="75"/>
      <c r="P345" s="76"/>
      <c r="Q345" s="80"/>
      <c r="R345" s="75"/>
      <c r="S345" s="75"/>
      <c r="T345" s="75"/>
      <c r="U345" s="75"/>
      <c r="V345" s="75"/>
      <c r="W345" s="75"/>
      <c r="X345" s="75"/>
      <c r="Y345" s="75"/>
      <c r="Z345" s="75"/>
      <c r="AA345" s="137"/>
    </row>
    <row r="346" spans="1:27" ht="12" hidden="1" customHeight="1" outlineLevel="1" thickBot="1">
      <c r="A346" s="301"/>
      <c r="B346" s="302"/>
      <c r="C346" s="302"/>
      <c r="D346" s="302"/>
      <c r="E346" s="303"/>
      <c r="F346" s="59"/>
      <c r="G346" s="304"/>
      <c r="H346" s="304"/>
      <c r="I346" s="304"/>
      <c r="J346" s="304"/>
      <c r="K346" s="304"/>
      <c r="L346" s="304"/>
      <c r="M346" s="304"/>
      <c r="N346" s="304"/>
      <c r="O346" s="304"/>
      <c r="P346" s="305"/>
      <c r="Q346" s="60"/>
      <c r="R346" s="304"/>
      <c r="S346" s="304"/>
      <c r="T346" s="304"/>
      <c r="U346" s="304"/>
      <c r="V346" s="304"/>
      <c r="W346" s="304"/>
      <c r="X346" s="304"/>
      <c r="Y346" s="304"/>
      <c r="Z346" s="304"/>
      <c r="AA346" s="306"/>
    </row>
    <row r="347" spans="1:27" collapsed="1"/>
  </sheetData>
  <sheetProtection selectLockedCells="1"/>
  <protectedRanges>
    <protectedRange sqref="J69:K71 J68 Q62:Z65 F66:L67 N66:S67 U66:Z67 F60:M65 N62:O65 N60:Q61 F68:I71 L68:AA71 F44:AA59" name="範囲3"/>
    <protectedRange sqref="F26:AA37" name="範囲1"/>
    <protectedRange sqref="R75:AA83 Q38:AA41 F38:P43 R17:AA25 G17:P25 G75:P83" name="範囲2"/>
    <protectedRange sqref="G84:P155 R84:AA155 G158:P346 R158:AA346" name="範囲4"/>
  </protectedRanges>
  <mergeCells count="538">
    <mergeCell ref="A344:E346"/>
    <mergeCell ref="F344:F345"/>
    <mergeCell ref="G344:P346"/>
    <mergeCell ref="Q344:Q345"/>
    <mergeCell ref="R344:AA346"/>
    <mergeCell ref="A338:E340"/>
    <mergeCell ref="F338:F339"/>
    <mergeCell ref="G338:P340"/>
    <mergeCell ref="Q338:Q339"/>
    <mergeCell ref="R338:AA340"/>
    <mergeCell ref="A341:E343"/>
    <mergeCell ref="F341:F342"/>
    <mergeCell ref="G341:P343"/>
    <mergeCell ref="Q341:Q342"/>
    <mergeCell ref="R341:AA343"/>
    <mergeCell ref="A332:E334"/>
    <mergeCell ref="F332:F333"/>
    <mergeCell ref="G332:P334"/>
    <mergeCell ref="Q332:Q333"/>
    <mergeCell ref="R332:AA334"/>
    <mergeCell ref="A335:E337"/>
    <mergeCell ref="F335:F336"/>
    <mergeCell ref="G335:P337"/>
    <mergeCell ref="Q335:Q336"/>
    <mergeCell ref="R335:AA337"/>
    <mergeCell ref="A326:E328"/>
    <mergeCell ref="F326:F327"/>
    <mergeCell ref="G326:P328"/>
    <mergeCell ref="Q326:Q327"/>
    <mergeCell ref="R326:AA328"/>
    <mergeCell ref="A329:E331"/>
    <mergeCell ref="F329:F330"/>
    <mergeCell ref="G329:P331"/>
    <mergeCell ref="Q329:Q330"/>
    <mergeCell ref="R329:AA331"/>
    <mergeCell ref="A320:E322"/>
    <mergeCell ref="F320:F321"/>
    <mergeCell ref="G320:P322"/>
    <mergeCell ref="Q320:Q321"/>
    <mergeCell ref="R320:AA322"/>
    <mergeCell ref="A323:E325"/>
    <mergeCell ref="F323:F324"/>
    <mergeCell ref="G323:P325"/>
    <mergeCell ref="Q323:Q324"/>
    <mergeCell ref="R323:AA325"/>
    <mergeCell ref="A314:E316"/>
    <mergeCell ref="F314:F315"/>
    <mergeCell ref="G314:P316"/>
    <mergeCell ref="Q314:Q315"/>
    <mergeCell ref="R314:AA316"/>
    <mergeCell ref="A317:E319"/>
    <mergeCell ref="F317:F318"/>
    <mergeCell ref="G317:P319"/>
    <mergeCell ref="Q317:Q318"/>
    <mergeCell ref="R317:AA319"/>
    <mergeCell ref="A308:E310"/>
    <mergeCell ref="F308:F309"/>
    <mergeCell ref="G308:P310"/>
    <mergeCell ref="Q308:Q309"/>
    <mergeCell ref="R308:AA310"/>
    <mergeCell ref="A311:E313"/>
    <mergeCell ref="F311:F312"/>
    <mergeCell ref="G311:P313"/>
    <mergeCell ref="Q311:Q312"/>
    <mergeCell ref="R311:AA313"/>
    <mergeCell ref="A302:E304"/>
    <mergeCell ref="F302:F303"/>
    <mergeCell ref="G302:P304"/>
    <mergeCell ref="Q302:Q303"/>
    <mergeCell ref="R302:AA304"/>
    <mergeCell ref="A305:E307"/>
    <mergeCell ref="F305:F306"/>
    <mergeCell ref="G305:P307"/>
    <mergeCell ref="Q305:Q306"/>
    <mergeCell ref="R305:AA307"/>
    <mergeCell ref="A296:E298"/>
    <mergeCell ref="F296:F297"/>
    <mergeCell ref="G296:P298"/>
    <mergeCell ref="Q296:Q297"/>
    <mergeCell ref="R296:AA298"/>
    <mergeCell ref="A299:E301"/>
    <mergeCell ref="F299:F300"/>
    <mergeCell ref="G299:P301"/>
    <mergeCell ref="Q299:Q300"/>
    <mergeCell ref="R299:AA301"/>
    <mergeCell ref="A290:E292"/>
    <mergeCell ref="F290:F291"/>
    <mergeCell ref="G290:P292"/>
    <mergeCell ref="Q290:Q291"/>
    <mergeCell ref="R290:AA292"/>
    <mergeCell ref="A293:E295"/>
    <mergeCell ref="F293:F294"/>
    <mergeCell ref="G293:P295"/>
    <mergeCell ref="Q293:Q294"/>
    <mergeCell ref="R293:AA295"/>
    <mergeCell ref="A284:E286"/>
    <mergeCell ref="F284:F285"/>
    <mergeCell ref="G284:P286"/>
    <mergeCell ref="Q284:Q285"/>
    <mergeCell ref="R284:AA286"/>
    <mergeCell ref="A287:E289"/>
    <mergeCell ref="F287:F288"/>
    <mergeCell ref="G287:P289"/>
    <mergeCell ref="Q287:Q288"/>
    <mergeCell ref="R287:AA289"/>
    <mergeCell ref="A278:E280"/>
    <mergeCell ref="F278:F279"/>
    <mergeCell ref="G278:P280"/>
    <mergeCell ref="Q278:Q279"/>
    <mergeCell ref="R278:AA280"/>
    <mergeCell ref="A281:E283"/>
    <mergeCell ref="F281:F282"/>
    <mergeCell ref="G281:P283"/>
    <mergeCell ref="Q281:Q282"/>
    <mergeCell ref="R281:AA283"/>
    <mergeCell ref="A272:E274"/>
    <mergeCell ref="F272:F273"/>
    <mergeCell ref="G272:P274"/>
    <mergeCell ref="Q272:Q273"/>
    <mergeCell ref="R272:AA274"/>
    <mergeCell ref="A275:E277"/>
    <mergeCell ref="F275:F276"/>
    <mergeCell ref="G275:P277"/>
    <mergeCell ref="Q275:Q276"/>
    <mergeCell ref="R275:AA277"/>
    <mergeCell ref="A266:E268"/>
    <mergeCell ref="F266:F267"/>
    <mergeCell ref="G266:P268"/>
    <mergeCell ref="Q266:Q267"/>
    <mergeCell ref="R266:AA268"/>
    <mergeCell ref="A269:E271"/>
    <mergeCell ref="F269:F270"/>
    <mergeCell ref="G269:P271"/>
    <mergeCell ref="Q269:Q270"/>
    <mergeCell ref="R269:AA271"/>
    <mergeCell ref="A260:E262"/>
    <mergeCell ref="F260:F261"/>
    <mergeCell ref="G260:P262"/>
    <mergeCell ref="Q260:Q261"/>
    <mergeCell ref="R260:AA262"/>
    <mergeCell ref="A263:E265"/>
    <mergeCell ref="F263:F264"/>
    <mergeCell ref="G263:P265"/>
    <mergeCell ref="Q263:Q264"/>
    <mergeCell ref="R263:AA265"/>
    <mergeCell ref="A254:E256"/>
    <mergeCell ref="F254:F255"/>
    <mergeCell ref="G254:P256"/>
    <mergeCell ref="Q254:Q255"/>
    <mergeCell ref="R254:AA256"/>
    <mergeCell ref="A257:E259"/>
    <mergeCell ref="F257:F258"/>
    <mergeCell ref="G257:P259"/>
    <mergeCell ref="Q257:Q258"/>
    <mergeCell ref="R257:AA259"/>
    <mergeCell ref="A248:E250"/>
    <mergeCell ref="F248:F249"/>
    <mergeCell ref="G248:P250"/>
    <mergeCell ref="Q248:Q249"/>
    <mergeCell ref="R248:AA250"/>
    <mergeCell ref="A251:E253"/>
    <mergeCell ref="F251:F252"/>
    <mergeCell ref="G251:P253"/>
    <mergeCell ref="Q251:Q252"/>
    <mergeCell ref="R251:AA253"/>
    <mergeCell ref="A242:E244"/>
    <mergeCell ref="F242:F243"/>
    <mergeCell ref="G242:P244"/>
    <mergeCell ref="Q242:Q243"/>
    <mergeCell ref="R242:AA244"/>
    <mergeCell ref="A245:E247"/>
    <mergeCell ref="F245:F246"/>
    <mergeCell ref="G245:P247"/>
    <mergeCell ref="Q245:Q246"/>
    <mergeCell ref="R245:AA247"/>
    <mergeCell ref="A236:E238"/>
    <mergeCell ref="F236:F237"/>
    <mergeCell ref="G236:P238"/>
    <mergeCell ref="Q236:Q237"/>
    <mergeCell ref="R236:AA238"/>
    <mergeCell ref="A239:E241"/>
    <mergeCell ref="F239:F240"/>
    <mergeCell ref="G239:P241"/>
    <mergeCell ref="Q239:Q240"/>
    <mergeCell ref="R239:AA241"/>
    <mergeCell ref="A230:E232"/>
    <mergeCell ref="F230:F231"/>
    <mergeCell ref="G230:P232"/>
    <mergeCell ref="Q230:Q231"/>
    <mergeCell ref="R230:AA232"/>
    <mergeCell ref="A233:E235"/>
    <mergeCell ref="F233:F234"/>
    <mergeCell ref="G233:P235"/>
    <mergeCell ref="Q233:Q234"/>
    <mergeCell ref="R233:AA235"/>
    <mergeCell ref="A224:E226"/>
    <mergeCell ref="F224:F225"/>
    <mergeCell ref="G224:P226"/>
    <mergeCell ref="Q224:Q225"/>
    <mergeCell ref="R224:AA226"/>
    <mergeCell ref="A227:E229"/>
    <mergeCell ref="F227:F228"/>
    <mergeCell ref="G227:P229"/>
    <mergeCell ref="Q227:Q228"/>
    <mergeCell ref="R227:AA229"/>
    <mergeCell ref="A218:E220"/>
    <mergeCell ref="F218:F219"/>
    <mergeCell ref="G218:P220"/>
    <mergeCell ref="Q218:Q219"/>
    <mergeCell ref="R218:AA220"/>
    <mergeCell ref="A221:E223"/>
    <mergeCell ref="F221:F222"/>
    <mergeCell ref="G221:P223"/>
    <mergeCell ref="Q221:Q222"/>
    <mergeCell ref="R221:AA223"/>
    <mergeCell ref="A212:E214"/>
    <mergeCell ref="F212:F213"/>
    <mergeCell ref="G212:P214"/>
    <mergeCell ref="Q212:Q213"/>
    <mergeCell ref="R212:AA214"/>
    <mergeCell ref="A215:E217"/>
    <mergeCell ref="F215:F216"/>
    <mergeCell ref="G215:P217"/>
    <mergeCell ref="Q215:Q216"/>
    <mergeCell ref="R215:AA217"/>
    <mergeCell ref="A206:E208"/>
    <mergeCell ref="F206:F207"/>
    <mergeCell ref="G206:P208"/>
    <mergeCell ref="Q206:Q207"/>
    <mergeCell ref="R206:AA208"/>
    <mergeCell ref="A209:E211"/>
    <mergeCell ref="F209:F210"/>
    <mergeCell ref="G209:P211"/>
    <mergeCell ref="Q209:Q210"/>
    <mergeCell ref="R209:AA211"/>
    <mergeCell ref="A200:E202"/>
    <mergeCell ref="F200:F201"/>
    <mergeCell ref="G200:P202"/>
    <mergeCell ref="Q200:Q201"/>
    <mergeCell ref="R200:AA202"/>
    <mergeCell ref="A203:E205"/>
    <mergeCell ref="F203:F204"/>
    <mergeCell ref="G203:P205"/>
    <mergeCell ref="Q203:Q204"/>
    <mergeCell ref="R203:AA205"/>
    <mergeCell ref="A194:E196"/>
    <mergeCell ref="F194:F195"/>
    <mergeCell ref="G194:P196"/>
    <mergeCell ref="Q194:Q195"/>
    <mergeCell ref="R194:AA196"/>
    <mergeCell ref="A197:E199"/>
    <mergeCell ref="F197:F198"/>
    <mergeCell ref="G197:P199"/>
    <mergeCell ref="Q197:Q198"/>
    <mergeCell ref="R197:AA199"/>
    <mergeCell ref="A188:E190"/>
    <mergeCell ref="F188:F189"/>
    <mergeCell ref="G188:P190"/>
    <mergeCell ref="Q188:Q189"/>
    <mergeCell ref="R188:AA190"/>
    <mergeCell ref="A191:E193"/>
    <mergeCell ref="F191:F192"/>
    <mergeCell ref="G191:P193"/>
    <mergeCell ref="Q191:Q192"/>
    <mergeCell ref="R191:AA193"/>
    <mergeCell ref="A182:E184"/>
    <mergeCell ref="F182:F183"/>
    <mergeCell ref="G182:P184"/>
    <mergeCell ref="Q182:Q183"/>
    <mergeCell ref="R182:AA184"/>
    <mergeCell ref="A185:E187"/>
    <mergeCell ref="F185:F186"/>
    <mergeCell ref="G185:P187"/>
    <mergeCell ref="Q185:Q186"/>
    <mergeCell ref="R185:AA187"/>
    <mergeCell ref="A176:E178"/>
    <mergeCell ref="F176:F177"/>
    <mergeCell ref="G176:P178"/>
    <mergeCell ref="Q176:Q177"/>
    <mergeCell ref="R176:AA178"/>
    <mergeCell ref="A179:E181"/>
    <mergeCell ref="F179:F180"/>
    <mergeCell ref="G179:P181"/>
    <mergeCell ref="Q179:Q180"/>
    <mergeCell ref="R179:AA181"/>
    <mergeCell ref="A170:E172"/>
    <mergeCell ref="F170:F171"/>
    <mergeCell ref="G170:P172"/>
    <mergeCell ref="Q170:Q171"/>
    <mergeCell ref="R170:AA172"/>
    <mergeCell ref="A173:E175"/>
    <mergeCell ref="F173:F174"/>
    <mergeCell ref="G173:P175"/>
    <mergeCell ref="Q173:Q174"/>
    <mergeCell ref="R173:AA175"/>
    <mergeCell ref="A164:E166"/>
    <mergeCell ref="F164:F165"/>
    <mergeCell ref="G164:P166"/>
    <mergeCell ref="Q164:Q165"/>
    <mergeCell ref="R164:AA166"/>
    <mergeCell ref="A167:E169"/>
    <mergeCell ref="F167:F168"/>
    <mergeCell ref="G167:P169"/>
    <mergeCell ref="Q167:Q168"/>
    <mergeCell ref="R167:AA169"/>
    <mergeCell ref="A158:E160"/>
    <mergeCell ref="F158:F159"/>
    <mergeCell ref="G158:P160"/>
    <mergeCell ref="Q158:Q159"/>
    <mergeCell ref="R158:AA160"/>
    <mergeCell ref="A161:E163"/>
    <mergeCell ref="F161:F162"/>
    <mergeCell ref="G161:P163"/>
    <mergeCell ref="Q161:Q162"/>
    <mergeCell ref="R161:AA163"/>
    <mergeCell ref="Q141:Q142"/>
    <mergeCell ref="R141:AA143"/>
    <mergeCell ref="A144:E146"/>
    <mergeCell ref="F144:F145"/>
    <mergeCell ref="G144:P146"/>
    <mergeCell ref="Q144:Q145"/>
    <mergeCell ref="R144:AA146"/>
    <mergeCell ref="Q135:Q136"/>
    <mergeCell ref="R135:AA137"/>
    <mergeCell ref="Q138:Q139"/>
    <mergeCell ref="R138:AA140"/>
    <mergeCell ref="A141:E143"/>
    <mergeCell ref="F141:F142"/>
    <mergeCell ref="G141:P143"/>
    <mergeCell ref="A135:E137"/>
    <mergeCell ref="F135:F136"/>
    <mergeCell ref="G135:P137"/>
    <mergeCell ref="A138:E140"/>
    <mergeCell ref="F138:F139"/>
    <mergeCell ref="G138:P140"/>
    <mergeCell ref="A153:E155"/>
    <mergeCell ref="F153:F154"/>
    <mergeCell ref="G153:P155"/>
    <mergeCell ref="Q153:Q154"/>
    <mergeCell ref="R153:AA155"/>
    <mergeCell ref="A147:E149"/>
    <mergeCell ref="F147:F148"/>
    <mergeCell ref="G147:P149"/>
    <mergeCell ref="Q147:Q148"/>
    <mergeCell ref="R147:AA149"/>
    <mergeCell ref="A150:E152"/>
    <mergeCell ref="F150:F151"/>
    <mergeCell ref="G150:P152"/>
    <mergeCell ref="Q150:Q151"/>
    <mergeCell ref="R150:AA152"/>
    <mergeCell ref="F68:H69"/>
    <mergeCell ref="I68:AA69"/>
    <mergeCell ref="F70:J71"/>
    <mergeCell ref="Q129:Q130"/>
    <mergeCell ref="R129:AA131"/>
    <mergeCell ref="Q132:Q133"/>
    <mergeCell ref="G123:P125"/>
    <mergeCell ref="Q123:Q124"/>
    <mergeCell ref="R123:AA125"/>
    <mergeCell ref="R132:AA134"/>
    <mergeCell ref="Q126:Q127"/>
    <mergeCell ref="R126:AA128"/>
    <mergeCell ref="A129:E131"/>
    <mergeCell ref="F129:F130"/>
    <mergeCell ref="G129:P131"/>
    <mergeCell ref="A132:E134"/>
    <mergeCell ref="F132:F133"/>
    <mergeCell ref="G132:P134"/>
    <mergeCell ref="A126:E128"/>
    <mergeCell ref="F126:F127"/>
    <mergeCell ref="G126:P128"/>
    <mergeCell ref="A123:E125"/>
    <mergeCell ref="F123:F124"/>
    <mergeCell ref="A111:E113"/>
    <mergeCell ref="F111:F112"/>
    <mergeCell ref="G111:P113"/>
    <mergeCell ref="Q111:Q112"/>
    <mergeCell ref="R111:AA113"/>
    <mergeCell ref="A114:E116"/>
    <mergeCell ref="F114:F115"/>
    <mergeCell ref="G114:P116"/>
    <mergeCell ref="Q114:Q115"/>
    <mergeCell ref="R114:AA116"/>
    <mergeCell ref="A117:E119"/>
    <mergeCell ref="F117:F118"/>
    <mergeCell ref="G117:P119"/>
    <mergeCell ref="Q117:Q118"/>
    <mergeCell ref="R117:AA119"/>
    <mergeCell ref="A120:E122"/>
    <mergeCell ref="F120:F121"/>
    <mergeCell ref="G120:P122"/>
    <mergeCell ref="Q120:Q121"/>
    <mergeCell ref="R120:AA122"/>
    <mergeCell ref="A105:E107"/>
    <mergeCell ref="F105:F106"/>
    <mergeCell ref="G105:P107"/>
    <mergeCell ref="Q105:Q106"/>
    <mergeCell ref="R105:AA107"/>
    <mergeCell ref="A108:E110"/>
    <mergeCell ref="F108:F109"/>
    <mergeCell ref="G108:P110"/>
    <mergeCell ref="Q108:Q109"/>
    <mergeCell ref="R108:AA110"/>
    <mergeCell ref="A99:E101"/>
    <mergeCell ref="F99:F100"/>
    <mergeCell ref="G99:P101"/>
    <mergeCell ref="Q99:Q100"/>
    <mergeCell ref="R99:AA101"/>
    <mergeCell ref="A102:E104"/>
    <mergeCell ref="F102:F103"/>
    <mergeCell ref="G102:P104"/>
    <mergeCell ref="Q102:Q103"/>
    <mergeCell ref="R102:AA104"/>
    <mergeCell ref="A93:E95"/>
    <mergeCell ref="F93:F94"/>
    <mergeCell ref="G93:P95"/>
    <mergeCell ref="Q93:Q94"/>
    <mergeCell ref="R93:AA95"/>
    <mergeCell ref="A96:E98"/>
    <mergeCell ref="F96:F97"/>
    <mergeCell ref="G96:P98"/>
    <mergeCell ref="Q96:Q97"/>
    <mergeCell ref="R96:AA98"/>
    <mergeCell ref="A87:E89"/>
    <mergeCell ref="F87:F88"/>
    <mergeCell ref="G87:P89"/>
    <mergeCell ref="Q87:Q88"/>
    <mergeCell ref="R87:AA89"/>
    <mergeCell ref="A90:E92"/>
    <mergeCell ref="F90:F91"/>
    <mergeCell ref="G90:P92"/>
    <mergeCell ref="Q90:Q91"/>
    <mergeCell ref="R90:AA92"/>
    <mergeCell ref="A84:E86"/>
    <mergeCell ref="F84:F85"/>
    <mergeCell ref="G84:P86"/>
    <mergeCell ref="Q84:Q85"/>
    <mergeCell ref="R84:AA86"/>
    <mergeCell ref="U66:Z67"/>
    <mergeCell ref="AA66:AA67"/>
    <mergeCell ref="A68:E69"/>
    <mergeCell ref="A70:E71"/>
    <mergeCell ref="K70:AA71"/>
    <mergeCell ref="A75:E77"/>
    <mergeCell ref="F75:F76"/>
    <mergeCell ref="G75:P77"/>
    <mergeCell ref="Q75:Q76"/>
    <mergeCell ref="R75:AA77"/>
    <mergeCell ref="A78:E80"/>
    <mergeCell ref="F78:F79"/>
    <mergeCell ref="G78:P80"/>
    <mergeCell ref="Q78:Q79"/>
    <mergeCell ref="A81:E83"/>
    <mergeCell ref="F81:F82"/>
    <mergeCell ref="G81:P83"/>
    <mergeCell ref="Q81:Q82"/>
    <mergeCell ref="R81:AA83"/>
    <mergeCell ref="A64:E65"/>
    <mergeCell ref="F64:O65"/>
    <mergeCell ref="P64:P65"/>
    <mergeCell ref="Q64:Z65"/>
    <mergeCell ref="AA64:AA65"/>
    <mergeCell ref="A66:E67"/>
    <mergeCell ref="F66:L67"/>
    <mergeCell ref="M66:M67"/>
    <mergeCell ref="N66:S67"/>
    <mergeCell ref="T66:T67"/>
    <mergeCell ref="A38:E43"/>
    <mergeCell ref="Q38:Q39"/>
    <mergeCell ref="R38:AA39"/>
    <mergeCell ref="Q40:Q41"/>
    <mergeCell ref="R40:AA41"/>
    <mergeCell ref="R56:AA59"/>
    <mergeCell ref="G38:P39"/>
    <mergeCell ref="F38:F39"/>
    <mergeCell ref="F40:F41"/>
    <mergeCell ref="G40:P41"/>
    <mergeCell ref="F42:F43"/>
    <mergeCell ref="G42:P43"/>
    <mergeCell ref="F56:M59"/>
    <mergeCell ref="A56:E59"/>
    <mergeCell ref="A60:E61"/>
    <mergeCell ref="A62:E63"/>
    <mergeCell ref="F62:O63"/>
    <mergeCell ref="P62:P63"/>
    <mergeCell ref="Q62:Z63"/>
    <mergeCell ref="AA62:AA63"/>
    <mergeCell ref="F60:M61"/>
    <mergeCell ref="R60:AA61"/>
    <mergeCell ref="N56:Q61"/>
    <mergeCell ref="H14:AA14"/>
    <mergeCell ref="A16:E16"/>
    <mergeCell ref="F16:AA16"/>
    <mergeCell ref="R78:AA80"/>
    <mergeCell ref="F20:F21"/>
    <mergeCell ref="G20:P22"/>
    <mergeCell ref="Q20:Q21"/>
    <mergeCell ref="R20:AA22"/>
    <mergeCell ref="A23:E25"/>
    <mergeCell ref="F23:F24"/>
    <mergeCell ref="G23:P25"/>
    <mergeCell ref="Q23:Q24"/>
    <mergeCell ref="R23:AA25"/>
    <mergeCell ref="A26:E27"/>
    <mergeCell ref="F26:AA27"/>
    <mergeCell ref="A28:E31"/>
    <mergeCell ref="F28:AA31"/>
    <mergeCell ref="A32:E34"/>
    <mergeCell ref="F32:AA34"/>
    <mergeCell ref="A35:E37"/>
    <mergeCell ref="F35:AA37"/>
    <mergeCell ref="Q42:AA43"/>
    <mergeCell ref="A44:E55"/>
    <mergeCell ref="F44:AA55"/>
    <mergeCell ref="A4:AA4"/>
    <mergeCell ref="A17:E19"/>
    <mergeCell ref="F17:F18"/>
    <mergeCell ref="G17:P19"/>
    <mergeCell ref="Q17:Q18"/>
    <mergeCell ref="R17:AA19"/>
    <mergeCell ref="A20:E22"/>
    <mergeCell ref="A1:AA1"/>
    <mergeCell ref="U8:V8"/>
    <mergeCell ref="A10:U10"/>
    <mergeCell ref="A11:G13"/>
    <mergeCell ref="V10:AA10"/>
    <mergeCell ref="V11:AA11"/>
    <mergeCell ref="V12:AA12"/>
    <mergeCell ref="V13:AA13"/>
    <mergeCell ref="A9:W9"/>
    <mergeCell ref="X9:AA9"/>
    <mergeCell ref="A5:AA5"/>
    <mergeCell ref="A6:I6"/>
    <mergeCell ref="A7:AA7"/>
    <mergeCell ref="H11:U11"/>
    <mergeCell ref="H12:U12"/>
    <mergeCell ref="H13:U13"/>
    <mergeCell ref="A14:G14"/>
  </mergeCells>
  <phoneticPr fontId="4"/>
  <dataValidations xWindow="297" yWindow="754" count="14">
    <dataValidation type="list" allowBlank="1" showInputMessage="1" showErrorMessage="1" promptTitle="注意" prompt="リストから選択してください。" sqref="F26:AA27" xr:uid="{00000000-0002-0000-0000-000003000000}">
      <formula1>"学術雑誌論文 ※CiNii Research連携対象,学位論文 ※CiNii Research連携対象,紀要論文 ※CiNii Research連携対象,会議発表論文 ※CiNii Research連携対象,会議発表用資料 ,図書 ,テクニカルレポート ,研究報告書 ,一般雑誌記事 ※CiNii Research連携対象,プレプリント ,教材 ,その他 "</formula1>
    </dataValidation>
    <dataValidation type="custom" allowBlank="1" showInputMessage="1" showErrorMessage="1" errorTitle="掲載誌名欄確認" error="既に掲載誌名（掲載図書）が選択されています。_x000a_左の掲載誌名（掲載図書）を空白にしてから、この欄に入力してください。" sqref="R56:AA59" xr:uid="{00000000-0002-0000-0000-000004000000}">
      <formula1>F56=""</formula1>
    </dataValidation>
    <dataValidation type="custom" allowBlank="1" showInputMessage="1" showErrorMessage="1" errorTitle="掲載誌名欄確認" error="左のISSN/ISBN欄が選択されている場合、この欄は入力できません。_x000a_左のISSN/ISBN欄を空白にしてから、この欄に入力してください。" sqref="R60:AA61" xr:uid="{00000000-0002-0000-0000-000006000000}">
      <formula1>F60=""</formula1>
    </dataValidation>
    <dataValidation type="custom" imeMode="halfAlpha" allowBlank="1" showInputMessage="1" showErrorMessage="1" errorTitle="入力エラー" error="すべて半角で入力してください。" sqref="Q64:Z65 F64:O65" xr:uid="{00000000-0002-0000-0000-000008000000}">
      <formula1>LENB(F64)=LEN(F64)</formula1>
    </dataValidation>
    <dataValidation type="list" allowBlank="1" showInputMessage="1" showErrorMessage="1" sqref="U8:V8" xr:uid="{00000000-0002-0000-0000-000000000000}">
      <formula1>"2023,2024,2025,2026,2027,2028,2029,2030,2031,2032,2033,2034,2035,2036"</formula1>
    </dataValidation>
    <dataValidation type="list" allowBlank="1" showInputMessage="1" showErrorMessage="1" sqref="Z8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X8" xr:uid="{00000000-0002-0000-0000-000002000000}">
      <formula1>"1,2,3,4,5,6,7,8,9,10,11,12"</formula1>
    </dataValidation>
    <dataValidation type="list" allowBlank="1" showInputMessage="1" showErrorMessage="1" sqref="X9:AA9" xr:uid="{FD1AB1B9-C551-448E-A62B-4010F7C23AB5}">
      <formula1>"選択してください,✔"</formula1>
    </dataValidation>
    <dataValidation type="list" allowBlank="1" showInputMessage="1" showErrorMessage="1" sqref="V10" xr:uid="{99B02440-E7BB-4A18-B5FF-107796E7B8F9}">
      <formula1>"選択してください,申請者のみ,申請者以外にもあり ※1"</formula1>
    </dataValidation>
    <dataValidation type="list" allowBlank="1" showInputMessage="1" showErrorMessage="1" sqref="V11:V13" xr:uid="{D19D0C0E-97B7-4853-B73F-FD8A79D3DEEE}">
      <formula1>"※1の場合、選択してください,許諾済,なし,未許諾　※申請できません"</formula1>
    </dataValidation>
    <dataValidation type="custom" imeMode="halfAlpha" allowBlank="1" showInputMessage="1" showErrorMessage="1" errorTitle="入力エラー" error="すべて英大文字（半角）で入力してください。" sqref="G81:P83 G117:P119 G126:P128 G135:P137 G144:P146 G344:P346 G108:P110 G99:P101 G90:P92 G23:P25 G191:P193 G200:P202 G209:P211 G218:P220 G182:P184 G173:P175 G164:P166 G254:P256 G263:P265 G272:P274 G281:P283 G245:P247 G236:P238 G227:P229 G317:P319 G326:P328 G335:P337 G308:P310 G299:P301 G290:P292 G153:P155" xr:uid="{00000000-0002-0000-0000-00000A000000}">
      <formula1>AND(COUNT(INDEX(FIND(MID(UPPER(G23)&amp;REPT(0,68),ROW($1:$68),1),"ABCDEFGHIJKLMNOPQRSTUVWXYZ',.-=/ "),))=LEN(G23),LENB(G23)&lt;69)</formula1>
    </dataValidation>
    <dataValidation type="custom" imeMode="halfAlpha" allowBlank="1" showInputMessage="1" showErrorMessage="1" errorTitle="入力エラー" error="すべて英文字（半角）で入力してください。" sqref="R81:AA83 R344:AA346 R144:AA146 R135:AA137 R126:AA128 R117:AA119 R108:AA110 R90:AA92 R99:AA101 R23:AA25 R218:AA220 R209:AA211 R200:AA202 R191:AA193 R182:AA184 R164:AA166 R173:AA175 R281:AA283 R272:AA274 R263:AA265 R254:AA256 R245:AA247 R227:AA229 R236:AA238 R335:AA337 R326:AA328 R317:AA319 R308:AA310 R290:AA292 R299:AA301 R153:AA155" xr:uid="{00000000-0002-0000-0000-00000B000000}">
      <formula1>AND(COUNT(INDEX(FIND(MID(UPPER(R23)&amp;REPT(0,68),ROW($1:$68),1),"ABCDEFGHIJKLMNOPQRSTUVWXYZ',.-=/ "),))=LEN(R23),LENB(R23)&lt;69)</formula1>
    </dataValidation>
    <dataValidation imeMode="fullKatakana" allowBlank="1" showInputMessage="1" showErrorMessage="1" sqref="F32:AA34" xr:uid="{34692E43-946C-45EF-9D02-C545FCCD9E2F}"/>
    <dataValidation type="custom" imeMode="fullKatakana" allowBlank="1" showInputMessage="1" showErrorMessage="1" errorTitle="入力エラー" error="全角カナで入力してください。" sqref="G20:P22 R20:AA22 G78:P80 R78:AA80 R87:AA89 G87:P89 G96:P98 R96:AA98 R105:AA107 G105:P107 G114:P116 R114:AA116 G123:P125 R123:AA125 G132:P134 R132:AA134 R141:AA143 G141:P143 G150:P152 R150:AA152 R161:AA163 G161:P163 G170:P172 R170:AA172 R179:AA181 G179:P181 G188:P190 R188:AA190 G197:P199 R197:AA199 G206:P208 R206:AA208 R215:AA217 G215:P217 R224:AA226 G224:P226 G233:P235 R233:AA235 R242:AA244 G242:P244 G251:P253 R251:AA253 G260:P262 R260:AA262 G269:P271 R269:AA271 R278:AA280 G278:P280 R287:AA289 G287:P289 G296:P298 R296:AA298 R305:AA307 G305:P307 G314:P316 R314:AA316 G323:P325 R323:AA325 G332:P334 R332:AA334 G341:P343 R341:AA343" xr:uid="{DAE1E814-0DF9-44FE-9F96-2C7788C61963}">
      <formula1>G20=PHONETIC(G20)</formula1>
    </dataValidation>
  </dataValidations>
  <printOptions horizontalCentered="1"/>
  <pageMargins left="0.43307086614173229" right="0.27559055118110237" top="0.39370078740157483" bottom="0.39370078740157483" header="0.19685039370078741" footer="0.19685039370078741"/>
  <pageSetup paperSize="9" scale="66" orientation="portrait" r:id="rId1"/>
  <headerFooter>
    <oddFooter>&amp;R大東文化大学図書館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297" yWindow="754" count="6">
        <x14:dataValidation type="list" allowBlank="1" showInputMessage="1" showErrorMessage="1" promptTitle="注意" prompt="2言語以上で書かれている場合は、主となる言語をリストから選択してください。" xr:uid="{00000000-0002-0000-0000-00000F000000}">
          <x14:formula1>
            <xm:f>コード表!$H$5:$H$12</xm:f>
          </x14:formula1>
          <xm:sqref>F70:J71</xm:sqref>
        </x14:dataValidation>
        <x14:dataValidation type="list" allowBlank="1" showInputMessage="1" showErrorMessage="1" promptTitle="注意" prompt="リストから選択してください。" xr:uid="{00000000-0002-0000-0000-000010000000}">
          <x14:formula1>
            <xm:f>コード表!$L$3:$L$83</xm:f>
          </x14:formula1>
          <xm:sqref>F66:L67</xm:sqref>
        </x14:dataValidation>
        <x14:dataValidation type="list" allowBlank="1" showInputMessage="1" showErrorMessage="1" promptTitle="注意" prompt="リストから選択してください。" xr:uid="{00000000-0002-0000-0000-000011000000}">
          <x14:formula1>
            <xm:f>コード表!$M$3:$M$14</xm:f>
          </x14:formula1>
          <xm:sqref>N66:S67</xm:sqref>
        </x14:dataValidation>
        <x14:dataValidation type="list" allowBlank="1" showInputMessage="1" showErrorMessage="1" promptTitle="注意" prompt="リストから選択してください。" xr:uid="{00000000-0002-0000-0000-000012000000}">
          <x14:formula1>
            <xm:f>コード表!$N$3:$N$33</xm:f>
          </x14:formula1>
          <xm:sqref>U66:Z67</xm:sqref>
        </x14:dataValidation>
        <x14:dataValidation type="list" allowBlank="1" showInputMessage="1" showErrorMessage="1" promptTitle="注意" prompt="リストから選択してください。" xr:uid="{00000000-0002-0000-0000-000014000000}">
          <x14:formula1>
            <xm:f>コード表!$H$17:$H$19</xm:f>
          </x14:formula1>
          <xm:sqref>F68:H69</xm:sqref>
        </x14:dataValidation>
        <x14:dataValidation type="list" allowBlank="1" showInputMessage="1" showErrorMessage="1" errorTitle="入力エラー" error="リストから選択してください。" promptTitle="注意" prompt="リストから選択してください。_x000a_また、リストから選択する場合は右欄を空白にしてください。" xr:uid="{00000000-0002-0000-0000-000013000000}">
          <x14:formula1>
            <xm:f>NCID!$A$2:$A$43</xm:f>
          </x14:formula1>
          <xm:sqref>F56:M59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6"/>
  <sheetViews>
    <sheetView workbookViewId="0">
      <selection sqref="A1:AA1"/>
    </sheetView>
  </sheetViews>
  <sheetFormatPr defaultRowHeight="18"/>
  <cols>
    <col min="6" max="6" width="12.09765625" bestFit="1" customWidth="1"/>
    <col min="7" max="7" width="22.19921875" bestFit="1" customWidth="1"/>
    <col min="9" max="9" width="9.3984375" bestFit="1" customWidth="1"/>
    <col min="19" max="19" width="8.59765625" customWidth="1"/>
    <col min="29" max="29" width="9" customWidth="1"/>
    <col min="45" max="45" width="27.8984375" bestFit="1" customWidth="1"/>
    <col min="47" max="47" width="8.59765625" customWidth="1"/>
    <col min="48" max="48" width="9" customWidth="1"/>
    <col min="49" max="49" width="9.5" customWidth="1"/>
    <col min="50" max="50" width="8.59765625" customWidth="1"/>
    <col min="65" max="65" width="16" customWidth="1"/>
    <col min="66" max="66" width="20.19921875" customWidth="1"/>
    <col min="68" max="68" width="20.59765625" customWidth="1"/>
  </cols>
  <sheetData>
    <row r="1" spans="1:74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  <c r="M1" s="2" t="s">
        <v>26</v>
      </c>
      <c r="N1" s="2" t="s">
        <v>27</v>
      </c>
      <c r="O1" s="2" t="s">
        <v>28</v>
      </c>
      <c r="P1" s="2" t="s">
        <v>29</v>
      </c>
      <c r="Q1" s="2" t="s">
        <v>30</v>
      </c>
      <c r="R1" s="2" t="s">
        <v>31</v>
      </c>
      <c r="S1" s="2" t="s">
        <v>32</v>
      </c>
      <c r="T1" s="2" t="s">
        <v>33</v>
      </c>
      <c r="U1" s="2" t="s">
        <v>34</v>
      </c>
      <c r="V1" s="2" t="s">
        <v>35</v>
      </c>
      <c r="W1" s="2" t="s">
        <v>36</v>
      </c>
      <c r="X1" s="2" t="s">
        <v>37</v>
      </c>
      <c r="Y1" s="2" t="s">
        <v>38</v>
      </c>
      <c r="Z1" s="2" t="s">
        <v>39</v>
      </c>
      <c r="AA1" s="2" t="s">
        <v>40</v>
      </c>
      <c r="AB1" s="2" t="s">
        <v>41</v>
      </c>
      <c r="AC1" s="2" t="s">
        <v>42</v>
      </c>
      <c r="AD1" s="2" t="s">
        <v>43</v>
      </c>
      <c r="AE1" s="2" t="s">
        <v>44</v>
      </c>
      <c r="AF1" s="2" t="s">
        <v>45</v>
      </c>
      <c r="AG1" s="2" t="s">
        <v>46</v>
      </c>
      <c r="AH1" s="2" t="s">
        <v>47</v>
      </c>
      <c r="AI1" s="2" t="s">
        <v>48</v>
      </c>
      <c r="AJ1" s="2" t="s">
        <v>49</v>
      </c>
      <c r="AK1" s="2" t="s">
        <v>50</v>
      </c>
      <c r="AL1" s="2" t="s">
        <v>51</v>
      </c>
      <c r="AM1" s="2" t="s">
        <v>52</v>
      </c>
      <c r="AN1" s="2" t="s">
        <v>53</v>
      </c>
      <c r="AO1" s="2" t="s">
        <v>54</v>
      </c>
      <c r="AP1" s="2" t="s">
        <v>55</v>
      </c>
      <c r="AQ1" s="2" t="s">
        <v>56</v>
      </c>
      <c r="AR1" s="2" t="s">
        <v>57</v>
      </c>
      <c r="AS1" s="2" t="s">
        <v>58</v>
      </c>
      <c r="AT1" s="2" t="s">
        <v>59</v>
      </c>
      <c r="AU1" s="2" t="s">
        <v>60</v>
      </c>
      <c r="AV1" s="2" t="s">
        <v>61</v>
      </c>
      <c r="AW1" s="2" t="s">
        <v>62</v>
      </c>
      <c r="AX1" s="2" t="s">
        <v>63</v>
      </c>
      <c r="AY1" s="2" t="s">
        <v>64</v>
      </c>
      <c r="AZ1" s="2" t="s">
        <v>65</v>
      </c>
      <c r="BA1" s="2" t="s">
        <v>66</v>
      </c>
      <c r="BB1" s="2" t="s">
        <v>67</v>
      </c>
      <c r="BC1" s="2" t="s">
        <v>68</v>
      </c>
      <c r="BD1" s="2" t="s">
        <v>69</v>
      </c>
      <c r="BE1" s="2" t="s">
        <v>70</v>
      </c>
      <c r="BF1" s="2" t="s">
        <v>71</v>
      </c>
      <c r="BG1" s="2" t="s">
        <v>72</v>
      </c>
      <c r="BH1" s="2" t="s">
        <v>73</v>
      </c>
      <c r="BI1" s="2" t="s">
        <v>74</v>
      </c>
      <c r="BJ1" s="2" t="s">
        <v>75</v>
      </c>
      <c r="BK1" s="2" t="s">
        <v>76</v>
      </c>
      <c r="BL1" s="2" t="s">
        <v>77</v>
      </c>
      <c r="BM1" s="2" t="s">
        <v>78</v>
      </c>
      <c r="BN1" s="2" t="s">
        <v>79</v>
      </c>
      <c r="BO1" s="2" t="s">
        <v>80</v>
      </c>
      <c r="BP1" s="2" t="s">
        <v>81</v>
      </c>
      <c r="BQ1" s="2" t="s">
        <v>82</v>
      </c>
      <c r="BR1" s="2" t="s">
        <v>83</v>
      </c>
      <c r="BS1" s="2" t="s">
        <v>84</v>
      </c>
      <c r="BT1" s="2" t="s">
        <v>85</v>
      </c>
      <c r="BU1" s="2" t="s">
        <v>86</v>
      </c>
      <c r="BV1" s="2" t="s">
        <v>87</v>
      </c>
    </row>
    <row r="2" spans="1:74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88</v>
      </c>
      <c r="G2" s="3" t="s">
        <v>89</v>
      </c>
      <c r="H2" s="3" t="s">
        <v>90</v>
      </c>
      <c r="I2" s="3" t="s">
        <v>91</v>
      </c>
      <c r="J2" s="3" t="s">
        <v>92</v>
      </c>
      <c r="K2" s="3" t="s">
        <v>93</v>
      </c>
      <c r="L2" s="3" t="s">
        <v>94</v>
      </c>
      <c r="M2" s="3" t="s">
        <v>95</v>
      </c>
      <c r="N2" s="3" t="s">
        <v>96</v>
      </c>
      <c r="O2" s="3" t="s">
        <v>97</v>
      </c>
      <c r="P2" s="3" t="s">
        <v>98</v>
      </c>
      <c r="Q2" s="3" t="s">
        <v>99</v>
      </c>
      <c r="R2" s="3" t="s">
        <v>100</v>
      </c>
      <c r="S2" s="3" t="s">
        <v>101</v>
      </c>
      <c r="T2" s="3" t="s">
        <v>102</v>
      </c>
      <c r="U2" s="3" t="s">
        <v>103</v>
      </c>
      <c r="V2" s="3" t="s">
        <v>104</v>
      </c>
      <c r="W2" s="3" t="s">
        <v>105</v>
      </c>
      <c r="X2" s="3" t="s">
        <v>106</v>
      </c>
      <c r="Y2" s="3" t="s">
        <v>107</v>
      </c>
      <c r="Z2" s="3" t="s">
        <v>108</v>
      </c>
      <c r="AA2" s="3" t="s">
        <v>109</v>
      </c>
      <c r="AB2" s="3" t="s">
        <v>110</v>
      </c>
      <c r="AC2" s="3" t="s">
        <v>111</v>
      </c>
      <c r="AD2" s="3" t="s">
        <v>112</v>
      </c>
      <c r="AE2" s="3" t="s">
        <v>113</v>
      </c>
      <c r="AF2" s="3" t="s">
        <v>114</v>
      </c>
      <c r="AG2" s="3" t="s">
        <v>115</v>
      </c>
      <c r="AH2" s="3" t="s">
        <v>116</v>
      </c>
      <c r="AI2" s="3" t="s">
        <v>117</v>
      </c>
      <c r="AJ2" s="3" t="s">
        <v>118</v>
      </c>
      <c r="AK2" s="3" t="s">
        <v>119</v>
      </c>
      <c r="AL2" s="3" t="s">
        <v>120</v>
      </c>
      <c r="AM2" s="3" t="s">
        <v>121</v>
      </c>
      <c r="AN2" s="3" t="s">
        <v>122</v>
      </c>
      <c r="AO2" s="3" t="s">
        <v>123</v>
      </c>
      <c r="AP2" s="3" t="s">
        <v>124</v>
      </c>
      <c r="AQ2" s="3" t="s">
        <v>125</v>
      </c>
      <c r="AR2" s="3" t="s">
        <v>126</v>
      </c>
      <c r="AS2" s="3" t="s">
        <v>127</v>
      </c>
      <c r="AT2" s="3" t="s">
        <v>128</v>
      </c>
      <c r="AU2" s="3" t="s">
        <v>129</v>
      </c>
      <c r="AV2" s="3" t="s">
        <v>130</v>
      </c>
      <c r="AW2" s="3" t="s">
        <v>6</v>
      </c>
      <c r="AX2" s="3" t="s">
        <v>131</v>
      </c>
      <c r="AY2" s="3" t="s">
        <v>8</v>
      </c>
      <c r="AZ2" s="3" t="s">
        <v>9</v>
      </c>
      <c r="BA2" s="3" t="s">
        <v>132</v>
      </c>
      <c r="BB2" s="3" t="s">
        <v>133</v>
      </c>
      <c r="BC2" s="3" t="s">
        <v>134</v>
      </c>
      <c r="BD2" s="3" t="s">
        <v>135</v>
      </c>
      <c r="BE2" s="3" t="s">
        <v>136</v>
      </c>
      <c r="BF2" s="3" t="s">
        <v>137</v>
      </c>
      <c r="BG2" s="3" t="s">
        <v>138</v>
      </c>
      <c r="BH2" s="3" t="s">
        <v>139</v>
      </c>
      <c r="BI2" s="3" t="s">
        <v>140</v>
      </c>
      <c r="BJ2" s="3" t="s">
        <v>141</v>
      </c>
      <c r="BK2" s="3" t="s">
        <v>142</v>
      </c>
      <c r="BL2" s="3" t="s">
        <v>143</v>
      </c>
      <c r="BM2" s="3" t="s">
        <v>144</v>
      </c>
      <c r="BN2" s="3" t="s">
        <v>145</v>
      </c>
      <c r="BO2" s="3" t="s">
        <v>146</v>
      </c>
      <c r="BP2" s="3" t="s">
        <v>147</v>
      </c>
      <c r="BQ2" s="3" t="s">
        <v>148</v>
      </c>
      <c r="BR2" s="3" t="s">
        <v>149</v>
      </c>
      <c r="BS2" s="3" t="s">
        <v>150</v>
      </c>
      <c r="BT2" s="3" t="s">
        <v>85</v>
      </c>
      <c r="BU2" s="3" t="s">
        <v>86</v>
      </c>
      <c r="BV2" s="3" t="s">
        <v>87</v>
      </c>
    </row>
    <row r="3" spans="1:74" s="24" customFormat="1" ht="17.399999999999999">
      <c r="A3" s="23"/>
      <c r="B3" s="23" t="s">
        <v>313</v>
      </c>
      <c r="C3" s="23" t="s">
        <v>314</v>
      </c>
      <c r="D3" s="23"/>
      <c r="E3" s="23"/>
      <c r="F3" s="23" t="s">
        <v>315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 t="str">
        <f>$AS$5</f>
        <v>大東文化大学語学教育研究所</v>
      </c>
      <c r="AT3" s="23" t="str">
        <f>$AT$5</f>
        <v>ダイトウ ブンカ ダイガク ゴガク キョウイク ケンキュウジョ</v>
      </c>
      <c r="AU3" s="23" t="str">
        <f>$AU$5</f>
        <v>Institute for Language and Education Research Daito Bunka University</v>
      </c>
      <c r="AV3" s="24" t="str">
        <f>AV5</f>
        <v>語学教育フォーラム</v>
      </c>
      <c r="AW3" s="24" t="str">
        <f>AW5</f>
        <v>AA11401417</v>
      </c>
      <c r="AX3" s="24" t="str">
        <f>AX5</f>
        <v>1342615X</v>
      </c>
      <c r="AY3" s="24">
        <f>AY5</f>
        <v>41</v>
      </c>
      <c r="AZ3" s="24" t="str">
        <f>AZ5</f>
        <v/>
      </c>
      <c r="BA3" s="23"/>
      <c r="BB3" s="23"/>
      <c r="BC3" s="23"/>
      <c r="BD3" s="23" t="str">
        <f>BD5</f>
        <v>2027-03-01</v>
      </c>
      <c r="BE3" s="23"/>
      <c r="BF3" s="23"/>
      <c r="BG3" s="23" t="s">
        <v>549</v>
      </c>
      <c r="BH3" s="23" t="s">
        <v>316</v>
      </c>
      <c r="BI3" s="23"/>
      <c r="BJ3" s="23"/>
      <c r="BK3" s="23"/>
      <c r="BL3" s="23"/>
      <c r="BM3" s="23" t="s">
        <v>204</v>
      </c>
      <c r="BN3" s="23" t="str">
        <f>IF(BP5="博士論文(本文)","博士論文なので目次必要なし。行を削除してください。","その他")</f>
        <v>その他</v>
      </c>
      <c r="BO3" s="23" t="s">
        <v>207</v>
      </c>
      <c r="BP3" s="23" t="s">
        <v>319</v>
      </c>
      <c r="BQ3" s="23" t="str">
        <f>IF('論-v7-001'!$F$68&lt;&gt;"",VLOOKUP('論-v7-001'!$F$68,コード表!$H$17:$I$19,2,FALSE),"現物確認")</f>
        <v>publisher</v>
      </c>
      <c r="BR3" s="23"/>
      <c r="BS3" s="23" t="str">
        <f>$AW$3&amp;"-"&amp;$BD$3&amp;"-500.pdf"</f>
        <v>AA11401417-2027-03-01-500.pdf</v>
      </c>
      <c r="BT3" s="23"/>
      <c r="BU3" s="23"/>
      <c r="BV3" s="23"/>
    </row>
    <row r="4" spans="1:74" s="24" customFormat="1" ht="17.399999999999999">
      <c r="A4" s="23"/>
      <c r="B4" s="23" t="s">
        <v>313</v>
      </c>
      <c r="C4" s="23" t="s">
        <v>314</v>
      </c>
      <c r="D4" s="23"/>
      <c r="E4" s="23"/>
      <c r="F4" s="23" t="s">
        <v>318</v>
      </c>
      <c r="G4" s="23" t="s">
        <v>573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 t="str">
        <f>$AS$5</f>
        <v>大東文化大学語学教育研究所</v>
      </c>
      <c r="AT4" s="23" t="str">
        <f>$AT$5</f>
        <v>ダイトウ ブンカ ダイガク ゴガク キョウイク ケンキュウジョ</v>
      </c>
      <c r="AU4" s="23" t="str">
        <f>$AU$5</f>
        <v>Institute for Language and Education Research Daito Bunka University</v>
      </c>
      <c r="AV4" s="24" t="str">
        <f>AV5</f>
        <v>語学教育フォーラム</v>
      </c>
      <c r="AW4" s="24" t="str">
        <f>AW5</f>
        <v>AA11401417</v>
      </c>
      <c r="AX4" s="24" t="str">
        <f>AX5</f>
        <v>1342615X</v>
      </c>
      <c r="AY4" s="24">
        <f>AY5</f>
        <v>41</v>
      </c>
      <c r="AZ4" s="24" t="str">
        <f>AZ5</f>
        <v/>
      </c>
      <c r="BA4" s="23"/>
      <c r="BB4" s="43"/>
      <c r="BC4" s="23"/>
      <c r="BD4" s="23" t="str">
        <f>BD5</f>
        <v>2027-03-01</v>
      </c>
      <c r="BE4" s="23"/>
      <c r="BF4" s="23"/>
      <c r="BG4" s="23" t="s">
        <v>550</v>
      </c>
      <c r="BH4" s="23" t="s">
        <v>317</v>
      </c>
      <c r="BI4" s="23"/>
      <c r="BJ4" s="23"/>
      <c r="BK4" s="23"/>
      <c r="BL4" s="23"/>
      <c r="BM4" s="23" t="s">
        <v>204</v>
      </c>
      <c r="BN4" s="23" t="str">
        <f>IF(BP5="博士論文(本文)","博士論文なので目次必要なし。行を削除してください。","その他")</f>
        <v>その他</v>
      </c>
      <c r="BO4" s="23" t="s">
        <v>207</v>
      </c>
      <c r="BP4" s="23" t="s">
        <v>319</v>
      </c>
      <c r="BQ4" s="23" t="str">
        <f>IF('論-v7-001'!$F$68&lt;&gt;"",VLOOKUP('論-v7-001'!$F$68,コード表!$H$17:$I$19,2,FALSE),"現物確認")</f>
        <v>publisher</v>
      </c>
      <c r="BR4" s="23"/>
      <c r="BS4" s="23" t="str">
        <f>$AW$4&amp;"-"&amp;$BD$4&amp;"-000.pdf"</f>
        <v>AA11401417-2027-03-01-000.pdf</v>
      </c>
      <c r="BT4" s="23"/>
      <c r="BU4" s="23"/>
      <c r="BV4" s="23"/>
    </row>
    <row r="5" spans="1:74" s="24" customFormat="1" ht="17.399999999999999">
      <c r="B5" s="23" t="s">
        <v>313</v>
      </c>
      <c r="C5" s="23" t="s">
        <v>314</v>
      </c>
      <c r="F5" s="24" t="str">
        <f>IF('論-v7-001'!$F$28&lt;&gt;"",'論-v7-001'!$F$28,"")</f>
        <v/>
      </c>
      <c r="G5" s="24" t="str">
        <f>IF('論-v7-001'!$F$32&lt;&gt;"",'論-v7-001'!$F$32,"")</f>
        <v/>
      </c>
      <c r="H5" s="24" t="str">
        <f>IF('論-v7-001'!$F$35&lt;&gt;"",'論-v7-001'!$F$35,"")</f>
        <v/>
      </c>
      <c r="I5" s="24" t="str">
        <f>IF('論-v7-001'!$R$17&lt;&gt;"",IF('論-v7-001'!$G$17&lt;&gt;"",'論-v7-001'!$G$17&amp;", "&amp;'論-v7-001'!$R$17,'論-v7-001'!$R$17),"")</f>
        <v/>
      </c>
      <c r="J5" s="24" t="str">
        <f>IF('論-v7-001'!$R$75&lt;&gt;"",IF('論-v7-001'!$G$75&lt;&gt;"",'論-v7-001'!$G$75&amp;", "&amp;'論-v7-001'!$R$75,'論-v7-001'!$R$75),"")</f>
        <v/>
      </c>
      <c r="K5" s="24" t="str">
        <f>IF('論-v7-001'!$R$84&lt;&gt;"",IF('論-v7-001'!$G$84&lt;&gt;"",'論-v7-001'!$G$84&amp;", "&amp;'論-v7-001'!$R$84,'論-v7-001'!$R$84),"")</f>
        <v/>
      </c>
      <c r="L5" s="24" t="str">
        <f>IF('論-v7-001'!$R$93&lt;&gt;"",IF('論-v7-001'!$G$93&lt;&gt;"",'論-v7-001'!$G$93&amp;", "&amp;'論-v7-001'!$R$93,'論-v7-001'!$R$93),"")</f>
        <v/>
      </c>
      <c r="M5" s="24" t="str">
        <f>IF('論-v7-001'!$R$102&lt;&gt;"",IF('論-v7-001'!$G$102&lt;&gt;"",'論-v7-001'!$G$102&amp;", "&amp;'論-v7-001'!$R$102,'論-v7-001'!$R$102),"")</f>
        <v/>
      </c>
      <c r="N5" s="24" t="str">
        <f>IF('論-v7-001'!$R$111&lt;&gt;"",IF('論-v7-001'!$G$111&lt;&gt;"",'論-v7-001'!$G$111&amp;", "&amp;'論-v7-001'!$R$111,'論-v7-001'!$R$111),"")</f>
        <v/>
      </c>
      <c r="O5" s="24" t="str">
        <f>IF('論-v7-001'!$R$120&lt;&gt;"",IF('論-v7-001'!$G$120&lt;&gt;"",'論-v7-001'!$G$120&amp;", "&amp;'論-v7-001'!$R$120,'論-v7-001'!$R$120),"")</f>
        <v/>
      </c>
      <c r="P5" s="24" t="str">
        <f>IF('論-v7-001'!$R$129&lt;&gt;"",IF('論-v7-001'!$G$129&lt;&gt;"",'論-v7-001'!$G$129&amp;", "&amp;'論-v7-001'!$R$129,'論-v7-001'!$R$129),"")</f>
        <v/>
      </c>
      <c r="Q5" s="24" t="str">
        <f>IF('論-v7-001'!$R$138&lt;&gt;"",IF('論-v7-001'!$G$138&lt;&gt;"",'論-v7-001'!$G$138&amp;", "&amp;'論-v7-001'!$R$138,'論-v7-001'!$R$138),"")</f>
        <v/>
      </c>
      <c r="R5" s="24" t="str">
        <f>IF('論-v7-001'!$R$147&lt;&gt;"",IF('論-v7-001'!$G$147&lt;&gt;"",'論-v7-001'!$G$147&amp;", "&amp;'論-v7-001'!$R$147,'論-v7-001'!$R$147),"")</f>
        <v/>
      </c>
      <c r="S5" s="24" t="str">
        <f>IF('論-v7-001'!$R$20&lt;&gt;"",IF('論-v7-001'!$G$20&lt;&gt;"",'論-v7-001'!$G$20&amp;", "&amp;'論-v7-001'!$R$20,'論-v7-001'!$R$20),"")</f>
        <v/>
      </c>
      <c r="T5" s="24" t="str">
        <f>IF('論-v7-001'!$R$78&lt;&gt;"",IF('論-v7-001'!$G$78&lt;&gt;"",'論-v7-001'!$G$78&amp;", "&amp;'論-v7-001'!$R$78,'論-v7-001'!$R$78),"")</f>
        <v/>
      </c>
      <c r="U5" s="24" t="str">
        <f>IF('論-v7-001'!$R$87&lt;&gt;"",IF('論-v7-001'!$G$87&lt;&gt;"",'論-v7-001'!$G$87&amp;", "&amp;'論-v7-001'!$R$87,'論-v7-001'!$R$87),"")</f>
        <v/>
      </c>
      <c r="V5" s="24" t="str">
        <f>IF('論-v7-001'!$R$96&lt;&gt;"",IF('論-v7-001'!$G$96&lt;&gt;"",'論-v7-001'!$G$96&amp;", "&amp;'論-v7-001'!$R$96,'論-v7-001'!$R$96),"")</f>
        <v/>
      </c>
      <c r="W5" s="24" t="str">
        <f>IF('論-v7-001'!$R$105&lt;&gt;"",IF('論-v7-001'!$G$105&lt;&gt;"",'論-v7-001'!$G$105&amp;", "&amp;'論-v7-001'!$R$105,'論-v7-001'!$R$105),"")</f>
        <v/>
      </c>
      <c r="X5" s="24" t="str">
        <f>IF('論-v7-001'!$R$114&lt;&gt;"",IF('論-v7-001'!$G$114&lt;&gt;"",'論-v7-001'!$G$114&amp;", "&amp;'論-v7-001'!$R$114,'論-v7-001'!$R$114),"")</f>
        <v/>
      </c>
      <c r="Y5" s="24" t="str">
        <f>IF('論-v7-001'!$R$123&lt;&gt;"",IF('論-v7-001'!$G$123&lt;&gt;"",'論-v7-001'!$G$123&amp;", "&amp;'論-v7-001'!$R$123,'論-v7-001'!$R$123),"")</f>
        <v/>
      </c>
      <c r="Z5" s="24" t="str">
        <f>IF('論-v7-001'!$R$132&lt;&gt;"",IF('論-v7-001'!$G$132&lt;&gt;"",'論-v7-001'!$G$132&amp;", "&amp;'論-v7-001'!$R$132,'論-v7-001'!$R$132),"")</f>
        <v/>
      </c>
      <c r="AA5" s="24" t="str">
        <f>IF('論-v7-001'!$R$141&lt;&gt;"",IF('論-v7-001'!$G$141&lt;&gt;"",'論-v7-001'!$G$141&amp;", "&amp;'論-v7-001'!$R$141,'論-v7-001'!$R$141),"")</f>
        <v/>
      </c>
      <c r="AB5" s="24" t="str">
        <f>IF('論-v7-001'!$R$150&lt;&gt;"",IF('論-v7-001'!$G$150&lt;&gt;"",'論-v7-001'!$G$150&amp;", "&amp;'論-v7-001'!$R$150,'論-v7-001'!$R$150),"")</f>
        <v/>
      </c>
      <c r="AC5" s="24" t="str">
        <f>IF('論-v7-001'!$R$23&lt;&gt;"",IF('論-v7-001'!$G$23&lt;&gt;"",UPPER('論-v7-001'!$G$23)&amp;", "&amp;'論-v7-001'!$R$23,'論-v7-001'!$R$23),"")</f>
        <v/>
      </c>
      <c r="AD5" s="24" t="str">
        <f>IF('論-v7-001'!$R$81&lt;&gt;"",IF('論-v7-001'!$G$81&lt;&gt;"",UPPER('論-v7-001'!$G$81)&amp;", "&amp;'論-v7-001'!$R$81,'論-v7-001'!$R$81),"")</f>
        <v/>
      </c>
      <c r="AE5" s="24" t="str">
        <f>IF('論-v7-001'!$R$90&lt;&gt;"",IF('論-v7-001'!$G$90&lt;&gt;"",UPPER('論-v7-001'!$G$90)&amp;", "&amp;'論-v7-001'!$R$90,'論-v7-001'!$R$90),"")</f>
        <v/>
      </c>
      <c r="AF5" s="24" t="str">
        <f>IF('論-v7-001'!$R$99&lt;&gt;"",IF('論-v7-001'!$G$99&lt;&gt;"",UPPER('論-v7-001'!$G$99)&amp;", "&amp;'論-v7-001'!$R$99,'論-v7-001'!$R$99),"")</f>
        <v/>
      </c>
      <c r="AG5" s="24" t="str">
        <f>IF('論-v7-001'!$R$108&lt;&gt;"",IF('論-v7-001'!$G$108&lt;&gt;"",UPPER('論-v7-001'!$G$108)&amp;", "&amp;'論-v7-001'!$R$108,'論-v7-001'!$R$108),"")</f>
        <v/>
      </c>
      <c r="AH5" s="24" t="str">
        <f>IF('論-v7-001'!$R$117&lt;&gt;"",IF('論-v7-001'!$G$117&lt;&gt;"",UPPER('論-v7-001'!$G$117)&amp;", "&amp;'論-v7-001'!$R$117,'論-v7-001'!$R$117),"")</f>
        <v/>
      </c>
      <c r="AI5" s="24" t="str">
        <f>IF('論-v7-001'!$R$126&lt;&gt;"",IF('論-v7-001'!$G$126&lt;&gt;"",UPPER('論-v7-001'!$G$126)&amp;", "&amp;'論-v7-001'!$R$126,'論-v7-001'!$R$126),"")</f>
        <v/>
      </c>
      <c r="AJ5" s="24" t="str">
        <f>IF('論-v7-001'!$R$135&lt;&gt;"",IF('論-v7-001'!$G$135&lt;&gt;"",UPPER('論-v7-001'!$G$135)&amp;", "&amp;'論-v7-001'!$R$135,'論-v7-001'!$R$135),"")</f>
        <v/>
      </c>
      <c r="AK5" s="24" t="str">
        <f>IF('論-v7-001'!$R$144&lt;&gt;"",IF('論-v7-001'!$G$144&lt;&gt;"",UPPER('論-v7-001'!$G$144)&amp;", "&amp;'論-v7-001'!$R$144,'論-v7-001'!$R$144),"")</f>
        <v/>
      </c>
      <c r="AL5" s="24" t="str">
        <f>IF('論-v7-001'!$R$153&lt;&gt;"",IF('論-v7-001'!$G$153&lt;&gt;"",UPPER('論-v7-001'!$G$153)&amp;", "&amp;'論-v7-001'!$R$153,'論-v7-001'!$R$153),"")</f>
        <v/>
      </c>
      <c r="AM5" s="24" t="str">
        <f>IF('論-v7-001'!$G$38&lt;&gt;"",'論-v7-001'!$G$38,"")</f>
        <v/>
      </c>
      <c r="AN5" s="24" t="str">
        <f>IF('論-v7-001'!$R$38&lt;&gt;"",'論-v7-001'!$R$38,"")</f>
        <v/>
      </c>
      <c r="AO5" s="24" t="str">
        <f>IF('論-v7-001'!$G$40&lt;&gt;"",'論-v7-001'!$G$40,"")</f>
        <v/>
      </c>
      <c r="AP5" s="24" t="str">
        <f>IF('論-v7-001'!$R$40&lt;&gt;"",'論-v7-001'!$R$40,"")</f>
        <v/>
      </c>
      <c r="AQ5" s="24" t="str">
        <f>IF('論-v7-001'!$G$42&lt;&gt;"",'論-v7-001'!$G$42,"")</f>
        <v/>
      </c>
      <c r="AR5" s="24" t="str">
        <f>IF('論-v7-001'!$F$44&lt;&gt;"",'論-v7-001'!$F$44,"")</f>
        <v/>
      </c>
      <c r="AS5" s="24" t="str">
        <f>VLOOKUP($AV$5,NCID!$A$2:$D$43,4,FALSE)</f>
        <v>大東文化大学語学教育研究所</v>
      </c>
      <c r="AT5" s="24" t="str">
        <f>VLOOKUP($AV$5,NCID!$A$2:$E$43,5,FALSE)</f>
        <v>ダイトウ ブンカ ダイガク ゴガク キョウイク ケンキュウジョ</v>
      </c>
      <c r="AU5" s="24" t="str">
        <f>IF(VLOOKUP($AV$5,NCID!$A$2:$F$43,6,FALSE)="","",VLOOKUP($AV$5,NCID!$A$2:$F$43,6,FALSE))</f>
        <v>Institute for Language and Education Research Daito Bunka University</v>
      </c>
      <c r="AV5" s="24" t="str">
        <f>IF('論-v7-001'!$R$56&lt;&gt;"",IF('論-v7-001'!$F$56&lt;&gt;"","現物確認",'論-v7-001'!$R$56),IF('論-v7-001'!$F$56&lt;&gt;"",'論-v7-001'!$F$56,"現物確認"))</f>
        <v>語学教育フォーラム</v>
      </c>
      <c r="AW5" s="24" t="str">
        <f>IF(IFERROR(VLOOKUP('論-v7-001'!$F$56,NCID!$A$2:$C$43,2,FALSE),0)&lt;&gt;0,VLOOKUP('論-v7-001'!$F$56,NCID!$A$2:$C$43,2,FALSE),"")</f>
        <v>AA11401417</v>
      </c>
      <c r="AX5" s="24" t="str">
        <f>IF('論-v7-001'!$R$60&lt;&gt;"",'論-v7-001'!$R$60,ASC('論-v7-001'!$F$60))</f>
        <v>1342615X</v>
      </c>
      <c r="AY5" s="24">
        <f>IF('論-v7-001'!$F$62="",IF('論-v7-001'!$Q$62="","現物確認",IF(ISNUMBER('論-v7-001'!$Q$62),'論-v7-001'!$Q$62,"文字混入")),IF(ISNUMBER('論-v7-001'!$F$62),'論-v7-001'!$F$62,"文字混入"))</f>
        <v>41</v>
      </c>
      <c r="AZ5" s="24" t="str">
        <f>IF('論-v7-001'!$F$62="","",IF('論-v7-001'!$Q$62&lt;&gt;"",IF(ISNUMBER('論-v7-001'!$Q$62),'論-v7-001'!$Q$62,"文字混入"),""))</f>
        <v/>
      </c>
      <c r="BB5" s="24" t="str">
        <f>IF('論-v7-001'!$F$64&lt;&gt;"",IF(ISNUMBER('論-v7-001'!$F$64),SUBSTITUTE('論-v7-001'!$F$64,"-",""),"文字混入"),"現物確認")</f>
        <v>現物確認</v>
      </c>
      <c r="BC5" s="24" t="str">
        <f>IF('論-v7-001'!$Q$64&lt;&gt;"",IF(ISNUMBER('論-v7-001'!$Q$64),SUBSTITUTE('論-v7-001'!$Q$64,"-",""),"文字混入"),"現物確認")</f>
        <v>現物確認</v>
      </c>
      <c r="BD5" s="24" t="str">
        <f>IF((LEN('論-v7-001'!$F$66)+LEN('論-v7-001'!$N$66)+LEN('論-v7-001'!$U$66))&lt;&gt;8,NA(),'論-v7-001'!$F$66&amp;"-"&amp;'論-v7-001'!$N$66&amp;"-"&amp;'論-v7-001'!$U$66)</f>
        <v>2027-03-01</v>
      </c>
      <c r="BG5" s="24" t="e">
        <f>VLOOKUP($BH$5,コード表!$H$5:$I$12,2,FALSE)</f>
        <v>#N/A</v>
      </c>
      <c r="BH5" s="4">
        <f>'論-v7-001'!$F$70</f>
        <v>0</v>
      </c>
      <c r="BM5" s="24" t="str">
        <f>VLOOKUP($BN$5,コード表!$A$5:$B$18,2,FALSE)</f>
        <v>0002</v>
      </c>
      <c r="BN5" s="24" t="str">
        <f>IF('論-v7-001'!$F$26&lt;&gt;"",LEFT('論-v7-001'!$F$26,FIND(" ",'論-v7-001'!$F$26)-1),"現物確認")</f>
        <v>紀要論文</v>
      </c>
      <c r="BO5" s="24" t="str">
        <f>VLOOKUP($BP$5,コード表!$E$5:$F$20,2,FALSE)</f>
        <v>0020</v>
      </c>
      <c r="BP5" s="24" t="str">
        <f>BN5</f>
        <v>紀要論文</v>
      </c>
      <c r="BQ5" s="24" t="str">
        <f>IF('論-v7-001'!$F$68&lt;&gt;"",VLOOKUP('論-v7-001'!$F$68,コード表!$H$17:$I$20,2,FALSE),"現物確認")</f>
        <v>publisher</v>
      </c>
      <c r="BS5" s="24" t="str">
        <f>$AW$5&amp;"-"&amp;$BD$5&amp;"-001.pdf"</f>
        <v>AA11401417-2027-03-01-001.pdf</v>
      </c>
    </row>
    <row r="6" spans="1:74" ht="209.4">
      <c r="AV6" s="25" t="s">
        <v>321</v>
      </c>
      <c r="AW6" s="25" t="s">
        <v>321</v>
      </c>
      <c r="AX6" s="25" t="s">
        <v>321</v>
      </c>
      <c r="AY6" s="25" t="s">
        <v>321</v>
      </c>
      <c r="AZ6" s="25" t="s">
        <v>321</v>
      </c>
      <c r="BB6" s="27" t="s">
        <v>323</v>
      </c>
      <c r="BD6" s="25" t="s">
        <v>321</v>
      </c>
      <c r="BS6" s="25" t="s">
        <v>322</v>
      </c>
    </row>
  </sheetData>
  <phoneticPr fontId="4"/>
  <conditionalFormatting sqref="AV3:AV5">
    <cfRule type="expression" dxfId="8" priority="1">
      <formula>AV3="現物確認"</formula>
    </cfRule>
  </conditionalFormatting>
  <conditionalFormatting sqref="AW3:AX5">
    <cfRule type="containsErrors" dxfId="7" priority="5">
      <formula>ISERROR(AW3)</formula>
    </cfRule>
  </conditionalFormatting>
  <conditionalFormatting sqref="AY3:AZ5">
    <cfRule type="expression" dxfId="6" priority="4">
      <formula>(AY3="文字混入")</formula>
    </cfRule>
  </conditionalFormatting>
  <conditionalFormatting sqref="BB3:BC5">
    <cfRule type="expression" dxfId="5" priority="15">
      <formula>OR(BB3="文字混入",BB3="現物確認")</formula>
    </cfRule>
  </conditionalFormatting>
  <conditionalFormatting sqref="BD3:BD5">
    <cfRule type="containsErrors" dxfId="4" priority="11">
      <formula>ISERROR(BD3)</formula>
    </cfRule>
  </conditionalFormatting>
  <conditionalFormatting sqref="BN3:BN4">
    <cfRule type="expression" dxfId="3" priority="22">
      <formula>BN3="博士論文なので目次必要なし。行を削除してください。"</formula>
    </cfRule>
  </conditionalFormatting>
  <conditionalFormatting sqref="BN3:BN5">
    <cfRule type="expression" dxfId="2" priority="14">
      <formula>(BN3="現物確認")</formula>
    </cfRule>
  </conditionalFormatting>
  <conditionalFormatting sqref="BP3:BQ5">
    <cfRule type="expression" dxfId="1" priority="12">
      <formula>(BP3="現物確認")</formula>
    </cfRule>
  </conditionalFormatting>
  <conditionalFormatting sqref="BS3:BS5">
    <cfRule type="containsErrors" dxfId="0" priority="21">
      <formula>ISERROR(BS3)</formula>
    </cfRule>
  </conditionalFormatting>
  <pageMargins left="0.7" right="0.7" top="0.75" bottom="0.75" header="0.3" footer="0.3"/>
  <pageSetup paperSize="9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FD1C-C9F2-43FD-8837-C2DEEFC16C44}">
  <dimension ref="A1:CC4"/>
  <sheetViews>
    <sheetView topLeftCell="BF1" workbookViewId="0">
      <selection sqref="A1:AA1"/>
    </sheetView>
  </sheetViews>
  <sheetFormatPr defaultColWidth="15.69921875" defaultRowHeight="18"/>
  <cols>
    <col min="1" max="16384" width="15.69921875" style="39"/>
  </cols>
  <sheetData>
    <row r="1" spans="1:81">
      <c r="A1" s="38" t="s">
        <v>407</v>
      </c>
      <c r="B1" s="38" t="s">
        <v>408</v>
      </c>
      <c r="C1" s="38" t="s">
        <v>409</v>
      </c>
      <c r="D1" s="38" t="s">
        <v>440</v>
      </c>
      <c r="E1" s="38" t="s">
        <v>441</v>
      </c>
      <c r="F1" s="38" t="s">
        <v>442</v>
      </c>
      <c r="G1" s="38" t="s">
        <v>443</v>
      </c>
      <c r="H1" s="38" t="s">
        <v>444</v>
      </c>
      <c r="I1" s="38" t="s">
        <v>445</v>
      </c>
      <c r="J1" s="38" t="s">
        <v>446</v>
      </c>
      <c r="K1" s="38" t="s">
        <v>447</v>
      </c>
      <c r="L1" s="38" t="s">
        <v>448</v>
      </c>
      <c r="M1" s="38" t="s">
        <v>449</v>
      </c>
      <c r="N1" s="38" t="s">
        <v>410</v>
      </c>
      <c r="O1" s="38" t="s">
        <v>411</v>
      </c>
      <c r="P1" s="38" t="s">
        <v>570</v>
      </c>
      <c r="Q1" s="38" t="s">
        <v>412</v>
      </c>
      <c r="R1" s="38" t="s">
        <v>413</v>
      </c>
      <c r="S1" s="38" t="s">
        <v>414</v>
      </c>
      <c r="T1" s="38" t="s">
        <v>552</v>
      </c>
      <c r="U1" s="38" t="s">
        <v>415</v>
      </c>
      <c r="V1" s="38" t="s">
        <v>450</v>
      </c>
      <c r="W1" s="38" t="s">
        <v>451</v>
      </c>
      <c r="X1" s="38" t="s">
        <v>554</v>
      </c>
      <c r="Y1" s="38" t="s">
        <v>452</v>
      </c>
      <c r="Z1" s="38" t="s">
        <v>453</v>
      </c>
      <c r="AA1" s="38" t="s">
        <v>454</v>
      </c>
      <c r="AB1" s="38" t="s">
        <v>556</v>
      </c>
      <c r="AC1" s="38" t="s">
        <v>455</v>
      </c>
      <c r="AD1" s="38" t="s">
        <v>456</v>
      </c>
      <c r="AE1" s="38" t="s">
        <v>457</v>
      </c>
      <c r="AF1" s="38" t="s">
        <v>558</v>
      </c>
      <c r="AG1" s="38" t="s">
        <v>458</v>
      </c>
      <c r="AH1" s="38" t="s">
        <v>459</v>
      </c>
      <c r="AI1" s="38" t="s">
        <v>460</v>
      </c>
      <c r="AJ1" s="38" t="s">
        <v>560</v>
      </c>
      <c r="AK1" s="38" t="s">
        <v>461</v>
      </c>
      <c r="AL1" s="38" t="s">
        <v>462</v>
      </c>
      <c r="AM1" s="38" t="s">
        <v>463</v>
      </c>
      <c r="AN1" s="38" t="s">
        <v>562</v>
      </c>
      <c r="AO1" s="38" t="s">
        <v>464</v>
      </c>
      <c r="AP1" s="38" t="s">
        <v>465</v>
      </c>
      <c r="AQ1" s="38" t="s">
        <v>466</v>
      </c>
      <c r="AR1" s="38" t="s">
        <v>564</v>
      </c>
      <c r="AS1" s="38" t="s">
        <v>467</v>
      </c>
      <c r="AT1" s="38" t="s">
        <v>468</v>
      </c>
      <c r="AU1" s="38" t="s">
        <v>469</v>
      </c>
      <c r="AV1" s="38" t="s">
        <v>566</v>
      </c>
      <c r="AW1" s="38" t="s">
        <v>470</v>
      </c>
      <c r="AX1" s="38" t="s">
        <v>471</v>
      </c>
      <c r="AY1" s="38" t="s">
        <v>472</v>
      </c>
      <c r="AZ1" s="38" t="s">
        <v>568</v>
      </c>
      <c r="BA1" s="38" t="s">
        <v>473</v>
      </c>
      <c r="BB1" s="38" t="s">
        <v>416</v>
      </c>
      <c r="BC1" s="38" t="s">
        <v>417</v>
      </c>
      <c r="BD1" s="38" t="s">
        <v>418</v>
      </c>
      <c r="BE1" s="38" t="s">
        <v>419</v>
      </c>
      <c r="BF1" s="38" t="s">
        <v>420</v>
      </c>
      <c r="BG1" s="38" t="s">
        <v>474</v>
      </c>
      <c r="BH1" s="38" t="s">
        <v>421</v>
      </c>
      <c r="BI1" s="38" t="s">
        <v>475</v>
      </c>
      <c r="BJ1" s="38" t="s">
        <v>476</v>
      </c>
      <c r="BK1" s="38" t="s">
        <v>422</v>
      </c>
      <c r="BL1" s="38" t="s">
        <v>423</v>
      </c>
      <c r="BM1" s="38" t="s">
        <v>424</v>
      </c>
      <c r="BN1" s="38" t="s">
        <v>427</v>
      </c>
      <c r="BO1" s="38" t="s">
        <v>428</v>
      </c>
      <c r="BP1" s="38" t="s">
        <v>425</v>
      </c>
      <c r="BQ1" s="38" t="s">
        <v>426</v>
      </c>
      <c r="BR1" s="38" t="s">
        <v>429</v>
      </c>
      <c r="BS1" s="38" t="s">
        <v>430</v>
      </c>
      <c r="BT1" s="38" t="s">
        <v>431</v>
      </c>
      <c r="BU1" s="38" t="s">
        <v>432</v>
      </c>
      <c r="BV1" s="38" t="s">
        <v>433</v>
      </c>
      <c r="BW1" s="38" t="s">
        <v>434</v>
      </c>
      <c r="BX1" s="38" t="s">
        <v>435</v>
      </c>
      <c r="BY1" s="38" t="s">
        <v>436</v>
      </c>
      <c r="BZ1" s="38" t="s">
        <v>437</v>
      </c>
      <c r="CA1" s="38" t="s">
        <v>438</v>
      </c>
      <c r="CB1" s="38" t="s">
        <v>439</v>
      </c>
      <c r="CC1" s="38" t="s">
        <v>477</v>
      </c>
    </row>
    <row r="2" spans="1:81">
      <c r="A2" s="40" t="str">
        <f>IFERROR(IF(HLOOKUP(VLOOKUP(A$1,項目対応表!$A:$B,2,FALSE),メタV5!$1:$5,ROW()+1,FALSE)&lt;&gt;"",HLOOKUP(VLOOKUP(A$1,項目対応表!$A:$B,2,FALSE),メタV5!$1:$5,ROW()+1,FALSE),""),"")</f>
        <v>CONTENTS</v>
      </c>
      <c r="B2" s="40" t="str">
        <f>IFERROR(IF(HLOOKUP(VLOOKUP(B$1,項目対応表!$A:$B,2,FALSE),メタV5!$1:$5,ROW()+1,FALSE)&lt;&gt;"",HLOOKUP(VLOOKUP(B$1,項目対応表!$A:$B,2,FALSE),メタV5!$1:$5,ROW()+1,FALSE),""),"")</f>
        <v/>
      </c>
      <c r="C2" s="40" t="str">
        <f>IFERROR(IF(HLOOKUP(VLOOKUP(C$1,項目対応表!$A:$B,2,FALSE),メタV5!$1:$5,ROW()+1,FALSE)&lt;&gt;"",HLOOKUP(VLOOKUP(C$1,項目対応表!$A:$B,2,FALSE),メタV5!$1:$5,ROW()+1,FALSE),""),"")</f>
        <v/>
      </c>
      <c r="D2" s="40" t="str">
        <f>IFERROR(IF(HLOOKUP(VLOOKUP(D$1,項目対応表!$A:$B,2,FALSE),メタV5!$1:$5,ROW()+1,FALSE)&lt;&gt;"",HLOOKUP(VLOOKUP(D$1,項目対応表!$A:$B,2,FALSE),メタV5!$1:$5,ROW()+1,FALSE),""),"")</f>
        <v/>
      </c>
      <c r="E2" s="40" t="str">
        <f>IFERROR(IF(HLOOKUP(VLOOKUP(E$1,項目対応表!$A:$B,2,FALSE),メタV5!$1:$5,ROW()+1,FALSE)&lt;&gt;"",HLOOKUP(VLOOKUP(E$1,項目対応表!$A:$B,2,FALSE),メタV5!$1:$5,ROW()+1,FALSE),""),"")</f>
        <v/>
      </c>
      <c r="F2" s="40" t="str">
        <f>IFERROR(IF(HLOOKUP(VLOOKUP(F$1,項目対応表!$A:$B,2,FALSE),メタV5!$1:$5,ROW()+1,FALSE)&lt;&gt;"",HLOOKUP(VLOOKUP(F$1,項目対応表!$A:$B,2,FALSE),メタV5!$1:$5,ROW()+1,FALSE),""),"")</f>
        <v/>
      </c>
      <c r="G2" s="40" t="str">
        <f>IFERROR(IF(HLOOKUP(VLOOKUP(G$1,項目対応表!$A:$B,2,FALSE),メタV5!$1:$5,ROW()+1,FALSE)&lt;&gt;"",HLOOKUP(VLOOKUP(G$1,項目対応表!$A:$B,2,FALSE),メタV5!$1:$5,ROW()+1,FALSE),""),"")</f>
        <v/>
      </c>
      <c r="H2" s="40" t="str">
        <f>IFERROR(IF(HLOOKUP(VLOOKUP(H$1,項目対応表!$A:$B,2,FALSE),メタV5!$1:$5,ROW()+1,FALSE)&lt;&gt;"",HLOOKUP(VLOOKUP(H$1,項目対応表!$A:$B,2,FALSE),メタV5!$1:$5,ROW()+1,FALSE),""),"")</f>
        <v/>
      </c>
      <c r="I2" s="40" t="str">
        <f>IFERROR(IF(HLOOKUP(VLOOKUP(I$1,項目対応表!$A:$B,2,FALSE),メタV5!$1:$5,ROW()+1,FALSE)&lt;&gt;"",HLOOKUP(VLOOKUP(I$1,項目対応表!$A:$B,2,FALSE),メタV5!$1:$5,ROW()+1,FALSE),""),"")</f>
        <v/>
      </c>
      <c r="J2" s="40" t="str">
        <f>IFERROR(IF(HLOOKUP(VLOOKUP(J$1,項目対応表!$A:$B,2,FALSE),メタV5!$1:$5,ROW()+1,FALSE)&lt;&gt;"",HLOOKUP(VLOOKUP(J$1,項目対応表!$A:$B,2,FALSE),メタV5!$1:$5,ROW()+1,FALSE),""),"")</f>
        <v/>
      </c>
      <c r="K2" s="40" t="str">
        <f>IFERROR(IF(HLOOKUP(VLOOKUP(K$1,項目対応表!$A:$B,2,FALSE),メタV5!$1:$5,ROW()+1,FALSE)&lt;&gt;"",HLOOKUP(VLOOKUP(K$1,項目対応表!$A:$B,2,FALSE),メタV5!$1:$5,ROW()+1,FALSE),""),"")</f>
        <v/>
      </c>
      <c r="L2" s="40" t="str">
        <f>IFERROR(IF(HLOOKUP(VLOOKUP(L$1,項目対応表!$A:$B,2,FALSE),メタV5!$1:$5,ROW()+1,FALSE)&lt;&gt;"",HLOOKUP(VLOOKUP(L$1,項目対応表!$A:$B,2,FALSE),メタV5!$1:$5,ROW()+1,FALSE),""),"")</f>
        <v/>
      </c>
      <c r="M2" s="40" t="str">
        <f>IFERROR(IF(HLOOKUP(VLOOKUP(M$1,項目対応表!$A:$B,2,FALSE),メタV5!$1:$5,ROW()+1,FALSE)&lt;&gt;"",HLOOKUP(VLOOKUP(M$1,項目対応表!$A:$B,2,FALSE),メタV5!$1:$5,ROW()+1,FALSE),""),"")</f>
        <v/>
      </c>
      <c r="N2" s="40" t="str">
        <f>IFERROR(IF(HLOOKUP(VLOOKUP(N$1,項目対応表!$A:$B,2,FALSE),メタV5!$1:$5,ROW()+1,FALSE)&lt;&gt;"",HLOOKUP(VLOOKUP(N$1,項目対応表!$A:$B,2,FALSE),メタV5!$1:$5,ROW()+1,FALSE),""),"")</f>
        <v/>
      </c>
      <c r="O2" s="40" t="str">
        <f>IFERROR(IF(HLOOKUP(VLOOKUP(O$1,項目対応表!$A:$B,2,FALSE),メタV5!$1:$5,ROW()+1,FALSE)&lt;&gt;"",HLOOKUP(VLOOKUP(O$1,項目対応表!$A:$B,2,FALSE),メタV5!$1:$5,ROW()+1,FALSE),""),"")</f>
        <v/>
      </c>
      <c r="P2" s="42" t="str">
        <f>IF(O2&lt;&gt;"","ja-Kana","")</f>
        <v/>
      </c>
      <c r="Q2" s="40" t="str">
        <f>IFERROR(IF(HLOOKUP(VLOOKUP(Q$1,項目対応表!$A:$B,2,FALSE),メタV5!$1:$5,ROW()+1,FALSE)&lt;&gt;"",HLOOKUP(VLOOKUP(Q$1,項目対応表!$A:$B,2,FALSE),メタV5!$1:$5,ROW()+1,FALSE),""),"")</f>
        <v/>
      </c>
      <c r="R2" s="40" t="str">
        <f>IFERROR(IF(HLOOKUP(VLOOKUP(R$1,項目対応表!$A:$B,2,FALSE),メタV5!$1:$5,ROW()+1,FALSE)&lt;&gt;"",HLOOKUP(VLOOKUP(R$1,項目対応表!$A:$B,2,FALSE),メタV5!$1:$5,ROW()+1,FALSE),""),"")</f>
        <v/>
      </c>
      <c r="S2" s="40" t="str">
        <f>IFERROR(IF(HLOOKUP(VLOOKUP(S$1,項目対応表!$A:$B,2,FALSE),メタV5!$1:$5,ROW()+1,FALSE)&lt;&gt;"",HLOOKUP(VLOOKUP(S$1,項目対応表!$A:$B,2,FALSE),メタV5!$1:$5,ROW()+1,FALSE),""),"")</f>
        <v/>
      </c>
      <c r="T2" s="42" t="str">
        <f>IF(S2&lt;&gt;"","ja-Kana","")</f>
        <v/>
      </c>
      <c r="U2" s="40" t="str">
        <f>IFERROR(IF(HLOOKUP(VLOOKUP(U$1,項目対応表!$A:$B,2,FALSE),メタV5!$1:$5,ROW()+1,FALSE)&lt;&gt;"",HLOOKUP(VLOOKUP(U$1,項目対応表!$A:$B,2,FALSE),メタV5!$1:$5,ROW()+1,FALSE),""),"")</f>
        <v/>
      </c>
      <c r="V2" s="40" t="str">
        <f>IFERROR(IF(HLOOKUP(VLOOKUP(V$1,項目対応表!$A:$B,2,FALSE),メタV5!$1:$5,ROW()+1,FALSE)&lt;&gt;"",HLOOKUP(VLOOKUP(V$1,項目対応表!$A:$B,2,FALSE),メタV5!$1:$5,ROW()+1,FALSE),""),"")</f>
        <v/>
      </c>
      <c r="W2" s="40" t="str">
        <f>IFERROR(IF(HLOOKUP(VLOOKUP(W$1,項目対応表!$A:$B,2,FALSE),メタV5!$1:$5,ROW()+1,FALSE)&lt;&gt;"",HLOOKUP(VLOOKUP(W$1,項目対応表!$A:$B,2,FALSE),メタV5!$1:$5,ROW()+1,FALSE),""),"")</f>
        <v/>
      </c>
      <c r="X2" s="42" t="str">
        <f>IF(W2&lt;&gt;"","ja-Kana","")</f>
        <v/>
      </c>
      <c r="Y2" s="40" t="str">
        <f>IFERROR(IF(HLOOKUP(VLOOKUP(Y$1,項目対応表!$A:$B,2,FALSE),メタV5!$1:$5,ROW()+1,FALSE)&lt;&gt;"",HLOOKUP(VLOOKUP(Y$1,項目対応表!$A:$B,2,FALSE),メタV5!$1:$5,ROW()+1,FALSE),""),"")</f>
        <v/>
      </c>
      <c r="Z2" s="40" t="str">
        <f>IFERROR(IF(HLOOKUP(VLOOKUP(Z$1,項目対応表!$A:$B,2,FALSE),メタV5!$1:$5,ROW()+1,FALSE)&lt;&gt;"",HLOOKUP(VLOOKUP(Z$1,項目対応表!$A:$B,2,FALSE),メタV5!$1:$5,ROW()+1,FALSE),""),"")</f>
        <v/>
      </c>
      <c r="AA2" s="40" t="str">
        <f>IFERROR(IF(HLOOKUP(VLOOKUP(AA$1,項目対応表!$A:$B,2,FALSE),メタV5!$1:$5,ROW()+1,FALSE)&lt;&gt;"",HLOOKUP(VLOOKUP(AA$1,項目対応表!$A:$B,2,FALSE),メタV5!$1:$5,ROW()+1,FALSE),""),"")</f>
        <v/>
      </c>
      <c r="AB2" s="42" t="str">
        <f>IF(AA2&lt;&gt;"","ja-Kana","")</f>
        <v/>
      </c>
      <c r="AC2" s="40" t="str">
        <f>IFERROR(IF(HLOOKUP(VLOOKUP(AC$1,項目対応表!$A:$B,2,FALSE),メタV5!$1:$5,ROW()+1,FALSE)&lt;&gt;"",HLOOKUP(VLOOKUP(AC$1,項目対応表!$A:$B,2,FALSE),メタV5!$1:$5,ROW()+1,FALSE),""),"")</f>
        <v/>
      </c>
      <c r="AD2" s="40" t="str">
        <f>IFERROR(IF(HLOOKUP(VLOOKUP(AD$1,項目対応表!$A:$B,2,FALSE),メタV5!$1:$5,ROW()+1,FALSE)&lt;&gt;"",HLOOKUP(VLOOKUP(AD$1,項目対応表!$A:$B,2,FALSE),メタV5!$1:$5,ROW()+1,FALSE),""),"")</f>
        <v/>
      </c>
      <c r="AE2" s="40" t="str">
        <f>IFERROR(IF(HLOOKUP(VLOOKUP(AE$1,項目対応表!$A:$B,2,FALSE),メタV5!$1:$5,ROW()+1,FALSE)&lt;&gt;"",HLOOKUP(VLOOKUP(AE$1,項目対応表!$A:$B,2,FALSE),メタV5!$1:$5,ROW()+1,FALSE),""),"")</f>
        <v/>
      </c>
      <c r="AF2" s="42" t="str">
        <f>IF(AE2&lt;&gt;"","ja-Kana","")</f>
        <v/>
      </c>
      <c r="AG2" s="40" t="str">
        <f>IFERROR(IF(HLOOKUP(VLOOKUP(AG$1,項目対応表!$A:$B,2,FALSE),メタV5!$1:$5,ROW()+1,FALSE)&lt;&gt;"",HLOOKUP(VLOOKUP(AG$1,項目対応表!$A:$B,2,FALSE),メタV5!$1:$5,ROW()+1,FALSE),""),"")</f>
        <v/>
      </c>
      <c r="AH2" s="40" t="str">
        <f>IFERROR(IF(HLOOKUP(VLOOKUP(AH$1,項目対応表!$A:$B,2,FALSE),メタV5!$1:$5,ROW()+1,FALSE)&lt;&gt;"",HLOOKUP(VLOOKUP(AH$1,項目対応表!$A:$B,2,FALSE),メタV5!$1:$5,ROW()+1,FALSE),""),"")</f>
        <v/>
      </c>
      <c r="AI2" s="40" t="str">
        <f>IFERROR(IF(HLOOKUP(VLOOKUP(AI$1,項目対応表!$A:$B,2,FALSE),メタV5!$1:$5,ROW()+1,FALSE)&lt;&gt;"",HLOOKUP(VLOOKUP(AI$1,項目対応表!$A:$B,2,FALSE),メタV5!$1:$5,ROW()+1,FALSE),""),"")</f>
        <v/>
      </c>
      <c r="AJ2" s="42" t="str">
        <f>IF(AI2&lt;&gt;"","ja-Kana","")</f>
        <v/>
      </c>
      <c r="AK2" s="40" t="str">
        <f>IFERROR(IF(HLOOKUP(VLOOKUP(AK$1,項目対応表!$A:$B,2,FALSE),メタV5!$1:$5,ROW()+1,FALSE)&lt;&gt;"",HLOOKUP(VLOOKUP(AK$1,項目対応表!$A:$B,2,FALSE),メタV5!$1:$5,ROW()+1,FALSE),""),"")</f>
        <v/>
      </c>
      <c r="AL2" s="40" t="str">
        <f>IFERROR(IF(HLOOKUP(VLOOKUP(AL$1,項目対応表!$A:$B,2,FALSE),メタV5!$1:$5,ROW()+1,FALSE)&lt;&gt;"",HLOOKUP(VLOOKUP(AL$1,項目対応表!$A:$B,2,FALSE),メタV5!$1:$5,ROW()+1,FALSE),""),"")</f>
        <v/>
      </c>
      <c r="AM2" s="40" t="str">
        <f>IFERROR(IF(HLOOKUP(VLOOKUP(AM$1,項目対応表!$A:$B,2,FALSE),メタV5!$1:$5,ROW()+1,FALSE)&lt;&gt;"",HLOOKUP(VLOOKUP(AM$1,項目対応表!$A:$B,2,FALSE),メタV5!$1:$5,ROW()+1,FALSE),""),"")</f>
        <v/>
      </c>
      <c r="AN2" s="42" t="str">
        <f>IF(AM2&lt;&gt;"","ja-Kana","")</f>
        <v/>
      </c>
      <c r="AO2" s="40" t="str">
        <f>IFERROR(IF(HLOOKUP(VLOOKUP(AO$1,項目対応表!$A:$B,2,FALSE),メタV5!$1:$5,ROW()+1,FALSE)&lt;&gt;"",HLOOKUP(VLOOKUP(AO$1,項目対応表!$A:$B,2,FALSE),メタV5!$1:$5,ROW()+1,FALSE),""),"")</f>
        <v/>
      </c>
      <c r="AP2" s="40" t="str">
        <f>IFERROR(IF(HLOOKUP(VLOOKUP(AP$1,項目対応表!$A:$B,2,FALSE),メタV5!$1:$5,ROW()+1,FALSE)&lt;&gt;"",HLOOKUP(VLOOKUP(AP$1,項目対応表!$A:$B,2,FALSE),メタV5!$1:$5,ROW()+1,FALSE),""),"")</f>
        <v/>
      </c>
      <c r="AQ2" s="40" t="str">
        <f>IFERROR(IF(HLOOKUP(VLOOKUP(AQ$1,項目対応表!$A:$B,2,FALSE),メタV5!$1:$5,ROW()+1,FALSE)&lt;&gt;"",HLOOKUP(VLOOKUP(AQ$1,項目対応表!$A:$B,2,FALSE),メタV5!$1:$5,ROW()+1,FALSE),""),"")</f>
        <v/>
      </c>
      <c r="AR2" s="42" t="str">
        <f>IF(AQ2&lt;&gt;"","ja-Kana","")</f>
        <v/>
      </c>
      <c r="AS2" s="40" t="str">
        <f>IFERROR(IF(HLOOKUP(VLOOKUP(AS$1,項目対応表!$A:$B,2,FALSE),メタV5!$1:$5,ROW()+1,FALSE)&lt;&gt;"",HLOOKUP(VLOOKUP(AS$1,項目対応表!$A:$B,2,FALSE),メタV5!$1:$5,ROW()+1,FALSE),""),"")</f>
        <v/>
      </c>
      <c r="AT2" s="40" t="str">
        <f>IFERROR(IF(HLOOKUP(VLOOKUP(AT$1,項目対応表!$A:$B,2,FALSE),メタV5!$1:$5,ROW()+1,FALSE)&lt;&gt;"",HLOOKUP(VLOOKUP(AT$1,項目対応表!$A:$B,2,FALSE),メタV5!$1:$5,ROW()+1,FALSE),""),"")</f>
        <v/>
      </c>
      <c r="AU2" s="40" t="str">
        <f>IFERROR(IF(HLOOKUP(VLOOKUP(AU$1,項目対応表!$A:$B,2,FALSE),メタV5!$1:$5,ROW()+1,FALSE)&lt;&gt;"",HLOOKUP(VLOOKUP(AU$1,項目対応表!$A:$B,2,FALSE),メタV5!$1:$5,ROW()+1,FALSE),""),"")</f>
        <v/>
      </c>
      <c r="AV2" s="42" t="str">
        <f>IF(AU2&lt;&gt;"","ja-Kana","")</f>
        <v/>
      </c>
      <c r="AW2" s="40" t="str">
        <f>IFERROR(IF(HLOOKUP(VLOOKUP(AW$1,項目対応表!$A:$B,2,FALSE),メタV5!$1:$5,ROW()+1,FALSE)&lt;&gt;"",HLOOKUP(VLOOKUP(AW$1,項目対応表!$A:$B,2,FALSE),メタV5!$1:$5,ROW()+1,FALSE),""),"")</f>
        <v/>
      </c>
      <c r="AX2" s="40" t="str">
        <f>IFERROR(IF(HLOOKUP(VLOOKUP(AX$1,項目対応表!$A:$B,2,FALSE),メタV5!$1:$5,ROW()+1,FALSE)&lt;&gt;"",HLOOKUP(VLOOKUP(AX$1,項目対応表!$A:$B,2,FALSE),メタV5!$1:$5,ROW()+1,FALSE),""),"")</f>
        <v/>
      </c>
      <c r="AY2" s="40" t="str">
        <f>IFERROR(IF(HLOOKUP(VLOOKUP(AY$1,項目対応表!$A:$B,2,FALSE),メタV5!$1:$5,ROW()+1,FALSE)&lt;&gt;"",HLOOKUP(VLOOKUP(AY$1,項目対応表!$A:$B,2,FALSE),メタV5!$1:$5,ROW()+1,FALSE),""),"")</f>
        <v/>
      </c>
      <c r="AZ2" s="42" t="str">
        <f>IF(AY2&lt;&gt;"","ja-Kana","")</f>
        <v/>
      </c>
      <c r="BA2" s="40" t="str">
        <f>IFERROR(IF(HLOOKUP(VLOOKUP(BA$1,項目対応表!$A:$B,2,FALSE),メタV5!$1:$5,ROW()+1,FALSE)&lt;&gt;"",HLOOKUP(VLOOKUP(BA$1,項目対応表!$A:$B,2,FALSE),メタV5!$1:$5,ROW()+1,FALSE),""),"")</f>
        <v/>
      </c>
      <c r="BB2" s="40" t="str">
        <f>IFERROR(IF(HLOOKUP(VLOOKUP(BB$1,項目対応表!$A:$B,2,FALSE),メタV5!$1:$5,ROW()+1,FALSE)&lt;&gt;"",HLOOKUP(VLOOKUP(BB$1,項目対応表!$A:$B,2,FALSE),メタV5!$1:$5,ROW()+1,FALSE),""),"")</f>
        <v/>
      </c>
      <c r="BC2" s="40" t="str">
        <f>IFERROR(IF(HLOOKUP(VLOOKUP(BC$1,項目対応表!$A:$B,2,FALSE),メタV5!$1:$5,ROW()+1,FALSE)&lt;&gt;"",HLOOKUP(VLOOKUP(BC$1,項目対応表!$A:$B,2,FALSE),メタV5!$1:$5,ROW()+1,FALSE),""),"")</f>
        <v/>
      </c>
      <c r="BD2" s="40" t="str">
        <f>IFERROR(IF(HLOOKUP(VLOOKUP(BD$1,項目対応表!$A:$B,2,FALSE),メタV5!$1:$5,ROW()+1,FALSE)&lt;&gt;"",HLOOKUP(VLOOKUP(BD$1,項目対応表!$A:$B,2,FALSE),メタV5!$1:$5,ROW()+1,FALSE),""),"")</f>
        <v/>
      </c>
      <c r="BE2" s="40" t="str">
        <f>IFERROR(IF(HLOOKUP(VLOOKUP(BE$1,項目対応表!$A:$B,2,FALSE),メタV5!$1:$5,ROW()+1,FALSE)&lt;&gt;"",HLOOKUP(VLOOKUP(BE$1,項目対応表!$A:$B,2,FALSE),メタV5!$1:$5,ROW()+1,FALSE),""),"")</f>
        <v/>
      </c>
      <c r="BF2" s="40" t="str">
        <f>IFERROR(IF(HLOOKUP(VLOOKUP(BF$1,項目対応表!$A:$B,2,FALSE),メタV5!$1:$5,ROW()+1,FALSE)&lt;&gt;"",HLOOKUP(VLOOKUP(BF$1,項目対応表!$A:$B,2,FALSE),メタV5!$1:$5,ROW()+1,FALSE),""),"")</f>
        <v/>
      </c>
      <c r="BG2" s="40" t="str">
        <f>IFERROR(IF(HLOOKUP(VLOOKUP(BG$1,項目対応表!$A:$B,2,FALSE),メタV5!$1:$5,ROW()+1,FALSE)&lt;&gt;"",HLOOKUP(VLOOKUP(BG$1,項目対応表!$A:$B,2,FALSE),メタV5!$1:$5,ROW()+1,FALSE),""),"")</f>
        <v/>
      </c>
      <c r="BH2" s="40" t="str">
        <f>IFERROR(IF(HLOOKUP(VLOOKUP(BH$1,項目対応表!$A:$B,2,FALSE),メタV5!$1:$5,ROW()+1,FALSE)&lt;&gt;"",HLOOKUP(VLOOKUP(BH$1,項目対応表!$A:$B,2,FALSE),メタV5!$1:$5,ROW()+1,FALSE),""),"")</f>
        <v>大東文化大学語学教育研究所</v>
      </c>
      <c r="BI2" s="40" t="str">
        <f>IFERROR(IF(HLOOKUP(VLOOKUP(BI$1,項目対応表!$A:$B,2,FALSE),メタV5!$1:$5,ROW()+1,FALSE)&lt;&gt;"",HLOOKUP(VLOOKUP(BI$1,項目対応表!$A:$B,2,FALSE),メタV5!$1:$5,ROW()+1,FALSE),""),"")</f>
        <v>ダイトウ ブンカ ダイガク ゴガク キョウイク ケンキュウジョ</v>
      </c>
      <c r="BJ2" s="40" t="str">
        <f>IFERROR(IF(HLOOKUP(VLOOKUP(BJ$1,項目対応表!$A:$B,2,FALSE),メタV5!$1:$5,ROW()+1,FALSE)&lt;&gt;"",HLOOKUP(VLOOKUP(BJ$1,項目対応表!$A:$B,2,FALSE),メタV5!$1:$5,ROW()+1,FALSE),""),"")</f>
        <v>Institute for Language and Education Research Daito Bunka University</v>
      </c>
      <c r="BK2" s="40" t="str">
        <f>IFERROR(IF(HLOOKUP(VLOOKUP(BK$1,項目対応表!$A:$B,2,FALSE),メタV5!$1:$5,ROW()+1,FALSE)&lt;&gt;"",HLOOKUP(VLOOKUP(BK$1,項目対応表!$A:$B,2,FALSE),メタV5!$1:$5,ROW()+1,FALSE),""),"")</f>
        <v>2027-03-01</v>
      </c>
      <c r="BL2" s="40" t="str">
        <f>IFERROR(IF(HLOOKUP(VLOOKUP(BL$1,項目対応表!$A:$B,2,FALSE),メタV5!$1:$5,ROW()+1,FALSE)&lt;&gt;"",HLOOKUP(VLOOKUP(BL$1,項目対応表!$A:$B,2,FALSE),メタV5!$1:$5,ROW()+1,FALSE),""),"")</f>
        <v>eng</v>
      </c>
      <c r="BM2" s="40" t="str">
        <f>IFERROR(IF(HLOOKUP(VLOOKUP(BM$1,項目対応表!$A:$B,2,FALSE),メタV5!$1:$5,ROW()+1,FALSE)&lt;&gt;"",HLOOKUP(VLOOKUP(BM$1,項目対応表!$A:$B,2,FALSE),メタV5!$1:$5,ROW()+1,FALSE),""),"")</f>
        <v>0013</v>
      </c>
      <c r="BN2" s="40" t="str">
        <f>IFERROR(IF(HLOOKUP(VLOOKUP(BN$1,項目対応表!$A:$B,2,FALSE),メタV5!$1:$5,ROW()+1,FALSE)&lt;&gt;"",HLOOKUP(VLOOKUP(BN$1,項目対応表!$A:$B,2,FALSE),メタV5!$1:$5,ROW()+1,FALSE),""),"")</f>
        <v>AA11401417</v>
      </c>
      <c r="BO2" s="42" t="str">
        <f>IF(BN2&lt;&gt;"","NCID","")</f>
        <v>NCID</v>
      </c>
      <c r="BP2" s="40" t="str">
        <f>IFERROR(IF(HLOOKUP(VLOOKUP(BP$1,項目対応表!$A:$B,2,FALSE),メタV5!$1:$5,ROW()+1,FALSE)&lt;&gt;"",HLOOKUP(VLOOKUP(BP$1,項目対応表!$A:$B,2,FALSE),メタV5!$1:$5,ROW()+1,FALSE),""),"")</f>
        <v>1342615X</v>
      </c>
      <c r="BQ2" s="42" t="str">
        <f>IF(BP2&lt;&gt;"","PISSN","")</f>
        <v>PISSN</v>
      </c>
      <c r="BR2" s="40" t="str">
        <f>IFERROR(IF(HLOOKUP(VLOOKUP(BR$1,項目対応表!$A:$B,2,FALSE),メタV5!$1:$5,ROW()+1,FALSE)&lt;&gt;"",HLOOKUP(VLOOKUP(BR$1,項目対応表!$A:$B,2,FALSE),メタV5!$1:$5,ROW()+1,FALSE),""),"")</f>
        <v>語学教育フォーラム</v>
      </c>
      <c r="BS2" s="40">
        <f>IFERROR(IF(HLOOKUP(VLOOKUP(BS$1,項目対応表!$A:$B,2,FALSE),メタV5!$1:$5,ROW()+1,FALSE)&lt;&gt;"",HLOOKUP(VLOOKUP(BS$1,項目対応表!$A:$B,2,FALSE),メタV5!$1:$5,ROW()+1,FALSE),""),"")</f>
        <v>41</v>
      </c>
      <c r="BT2" s="40" t="str">
        <f>IFERROR(IF(HLOOKUP(VLOOKUP(BT$1,項目対応表!$A:$B,2,FALSE),メタV5!$1:$5,ROW()+1,FALSE)&lt;&gt;"",HLOOKUP(VLOOKUP(BT$1,項目対応表!$A:$B,2,FALSE),メタV5!$1:$5,ROW()+1,FALSE),""),"")</f>
        <v/>
      </c>
      <c r="BU2" s="40" t="str">
        <f>IFERROR(IF(HLOOKUP(VLOOKUP(BU$1,項目対応表!$A:$B,2,FALSE),メタV5!$1:$5,ROW()+1,FALSE)&lt;&gt;"",HLOOKUP(VLOOKUP(BU$1,項目対応表!$A:$B,2,FALSE),メタV5!$1:$5,ROW()+1,FALSE),""),"")</f>
        <v/>
      </c>
      <c r="BV2" s="40" t="str">
        <f>IFERROR(IF(HLOOKUP(VLOOKUP(BV$1,項目対応表!$A:$B,2,FALSE),メタV5!$1:$5,ROW()+1,FALSE)&lt;&gt;"",HLOOKUP(VLOOKUP(BV$1,項目対応表!$A:$B,2,FALSE),メタV5!$1:$5,ROW()+1,FALSE),""),"")</f>
        <v/>
      </c>
      <c r="BW2" s="40" t="str">
        <f>IFERROR(IF(HLOOKUP(VLOOKUP(BW$1,項目対応表!$A:$B,2,FALSE),メタV5!$1:$5,ROW()+1,FALSE)&lt;&gt;"",HLOOKUP(VLOOKUP(BW$1,項目対応表!$A:$B,2,FALSE),メタV5!$1:$5,ROW()+1,FALSE),""),"")</f>
        <v/>
      </c>
      <c r="BX2" s="40" t="str">
        <f>IFERROR(IF(HLOOKUP(VLOOKUP(BX$1,項目対応表!$A:$B,2,FALSE),メタV5!$1:$5,ROW()+1,FALSE)&lt;&gt;"",HLOOKUP(VLOOKUP(BX$1,項目対応表!$A:$B,2,FALSE),メタV5!$1:$5,ROW()+1,FALSE),""),"")</f>
        <v/>
      </c>
      <c r="BY2" s="40" t="str">
        <f>IFERROR(IF(HLOOKUP(VLOOKUP(BY$1,項目対応表!$A:$B,2,FALSE),メタV5!$1:$5,ROW()+1,FALSE)&lt;&gt;"",HLOOKUP(VLOOKUP(BY$1,項目対応表!$A:$B,2,FALSE),メタV5!$1:$5,ROW()+1,FALSE),""),"")</f>
        <v/>
      </c>
      <c r="BZ2" s="40" t="str">
        <f>IFERROR(IF(HLOOKUP(VLOOKUP(BZ$1,項目対応表!$A:$B,2,FALSE),メタV5!$1:$5,ROW()+1,FALSE)&lt;&gt;"",HLOOKUP(VLOOKUP(BZ$1,項目対応表!$A:$B,2,FALSE),メタV5!$1:$5,ROW()+1,FALSE),""),"")</f>
        <v/>
      </c>
      <c r="CA2" s="40" t="str">
        <f>IFERROR(IF(HLOOKUP(VLOOKUP(CA$1,項目対応表!$A:$B,2,FALSE),メタV5!$1:$5,ROW()+1,FALSE)&lt;&gt;"",HLOOKUP(VLOOKUP(CA$1,項目対応表!$A:$B,2,FALSE),メタV5!$1:$5,ROW()+1,FALSE),""),"")</f>
        <v/>
      </c>
      <c r="CB2" s="40" t="str">
        <f>IFERROR(IF(HLOOKUP(VLOOKUP(CB$1,項目対応表!$A:$B,2,FALSE),メタV5!$1:$5,ROW()+1,FALSE)&lt;&gt;"",HLOOKUP(VLOOKUP(CB$1,項目対応表!$A:$B,2,FALSE),メタV5!$1:$5,ROW()+1,FALSE),""),"")</f>
        <v/>
      </c>
      <c r="CC2" s="40" t="str">
        <f>IFERROR(IF(HLOOKUP(VLOOKUP(CC$1,項目対応表!$A:$B,2,FALSE),メタV5!$1:$5,ROW()+1,FALSE)&lt;&gt;"",HLOOKUP(VLOOKUP(CC$1,項目対応表!$A:$B,2,FALSE),メタV5!$1:$5,ROW()+1,FALSE),""),"")</f>
        <v>publisher</v>
      </c>
    </row>
    <row r="3" spans="1:81">
      <c r="A3" s="40" t="str">
        <f>IFERROR(IF(HLOOKUP(VLOOKUP(A$1,項目対応表!$A:$B,2,FALSE),メタV5!$1:$5,ROW()+1,FALSE)&lt;&gt;"",HLOOKUP(VLOOKUP(A$1,項目対応表!$A:$B,2,FALSE),メタV5!$1:$5,ROW()+1,FALSE),""),"")</f>
        <v>目次</v>
      </c>
      <c r="B3" s="40" t="str">
        <f>IFERROR(IF(HLOOKUP(VLOOKUP(B$1,項目対応表!$A:$B,2,FALSE),メタV5!$1:$5,ROW()+1,FALSE)&lt;&gt;"",HLOOKUP(VLOOKUP(B$1,項目対応表!$A:$B,2,FALSE),メタV5!$1:$5,ROW()+1,FALSE),""),"")</f>
        <v>モクジ</v>
      </c>
      <c r="C3" s="40" t="str">
        <f>IFERROR(IF(HLOOKUP(VLOOKUP(C$1,項目対応表!$A:$B,2,FALSE),メタV5!$1:$5,ROW()+1,FALSE)&lt;&gt;"",HLOOKUP(VLOOKUP(C$1,項目対応表!$A:$B,2,FALSE),メタV5!$1:$5,ROW()+1,FALSE),""),"")</f>
        <v/>
      </c>
      <c r="D3" s="40" t="str">
        <f>IFERROR(IF(HLOOKUP(VLOOKUP(D$1,項目対応表!$A:$B,2,FALSE),メタV5!$1:$5,ROW()+1,FALSE)&lt;&gt;"",HLOOKUP(VLOOKUP(D$1,項目対応表!$A:$B,2,FALSE),メタV5!$1:$5,ROW()+1,FALSE),""),"")</f>
        <v/>
      </c>
      <c r="E3" s="40" t="str">
        <f>IFERROR(IF(HLOOKUP(VLOOKUP(E$1,項目対応表!$A:$B,2,FALSE),メタV5!$1:$5,ROW()+1,FALSE)&lt;&gt;"",HLOOKUP(VLOOKUP(E$1,項目対応表!$A:$B,2,FALSE),メタV5!$1:$5,ROW()+1,FALSE),""),"")</f>
        <v/>
      </c>
      <c r="F3" s="40" t="str">
        <f>IFERROR(IF(HLOOKUP(VLOOKUP(F$1,項目対応表!$A:$B,2,FALSE),メタV5!$1:$5,ROW()+1,FALSE)&lt;&gt;"",HLOOKUP(VLOOKUP(F$1,項目対応表!$A:$B,2,FALSE),メタV5!$1:$5,ROW()+1,FALSE),""),"")</f>
        <v/>
      </c>
      <c r="G3" s="40" t="str">
        <f>IFERROR(IF(HLOOKUP(VLOOKUP(G$1,項目対応表!$A:$B,2,FALSE),メタV5!$1:$5,ROW()+1,FALSE)&lt;&gt;"",HLOOKUP(VLOOKUP(G$1,項目対応表!$A:$B,2,FALSE),メタV5!$1:$5,ROW()+1,FALSE),""),"")</f>
        <v/>
      </c>
      <c r="H3" s="40" t="str">
        <f>IFERROR(IF(HLOOKUP(VLOOKUP(H$1,項目対応表!$A:$B,2,FALSE),メタV5!$1:$5,ROW()+1,FALSE)&lt;&gt;"",HLOOKUP(VLOOKUP(H$1,項目対応表!$A:$B,2,FALSE),メタV5!$1:$5,ROW()+1,FALSE),""),"")</f>
        <v/>
      </c>
      <c r="I3" s="40" t="str">
        <f>IFERROR(IF(HLOOKUP(VLOOKUP(I$1,項目対応表!$A:$B,2,FALSE),メタV5!$1:$5,ROW()+1,FALSE)&lt;&gt;"",HLOOKUP(VLOOKUP(I$1,項目対応表!$A:$B,2,FALSE),メタV5!$1:$5,ROW()+1,FALSE),""),"")</f>
        <v/>
      </c>
      <c r="J3" s="40" t="str">
        <f>IFERROR(IF(HLOOKUP(VLOOKUP(J$1,項目対応表!$A:$B,2,FALSE),メタV5!$1:$5,ROW()+1,FALSE)&lt;&gt;"",HLOOKUP(VLOOKUP(J$1,項目対応表!$A:$B,2,FALSE),メタV5!$1:$5,ROW()+1,FALSE),""),"")</f>
        <v/>
      </c>
      <c r="K3" s="40" t="str">
        <f>IFERROR(IF(HLOOKUP(VLOOKUP(K$1,項目対応表!$A:$B,2,FALSE),メタV5!$1:$5,ROW()+1,FALSE)&lt;&gt;"",HLOOKUP(VLOOKUP(K$1,項目対応表!$A:$B,2,FALSE),メタV5!$1:$5,ROW()+1,FALSE),""),"")</f>
        <v/>
      </c>
      <c r="L3" s="40" t="str">
        <f>IFERROR(IF(HLOOKUP(VLOOKUP(L$1,項目対応表!$A:$B,2,FALSE),メタV5!$1:$5,ROW()+1,FALSE)&lt;&gt;"",HLOOKUP(VLOOKUP(L$1,項目対応表!$A:$B,2,FALSE),メタV5!$1:$5,ROW()+1,FALSE),""),"")</f>
        <v/>
      </c>
      <c r="M3" s="40" t="str">
        <f>IFERROR(IF(HLOOKUP(VLOOKUP(M$1,項目対応表!$A:$B,2,FALSE),メタV5!$1:$5,ROW()+1,FALSE)&lt;&gt;"",HLOOKUP(VLOOKUP(M$1,項目対応表!$A:$B,2,FALSE),メタV5!$1:$5,ROW()+1,FALSE),""),"")</f>
        <v/>
      </c>
      <c r="N3" s="40" t="str">
        <f>IFERROR(IF(HLOOKUP(VLOOKUP(N$1,項目対応表!$A:$B,2,FALSE),メタV5!$1:$5,ROW()+1,FALSE)&lt;&gt;"",HLOOKUP(VLOOKUP(N$1,項目対応表!$A:$B,2,FALSE),メタV5!$1:$5,ROW()+1,FALSE),""),"")</f>
        <v/>
      </c>
      <c r="O3" s="40" t="str">
        <f>IFERROR(IF(HLOOKUP(VLOOKUP(O$1,項目対応表!$A:$B,2,FALSE),メタV5!$1:$5,ROW()+1,FALSE)&lt;&gt;"",HLOOKUP(VLOOKUP(O$1,項目対応表!$A:$B,2,FALSE),メタV5!$1:$5,ROW()+1,FALSE),""),"")</f>
        <v/>
      </c>
      <c r="P3" s="42" t="str">
        <f>IF(O3&lt;&gt;"","ja-Kana","")</f>
        <v/>
      </c>
      <c r="Q3" s="40" t="str">
        <f>IFERROR(IF(HLOOKUP(VLOOKUP(Q$1,項目対応表!$A:$B,2,FALSE),メタV5!$1:$5,ROW()+1,FALSE)&lt;&gt;"",HLOOKUP(VLOOKUP(Q$1,項目対応表!$A:$B,2,FALSE),メタV5!$1:$5,ROW()+1,FALSE),""),"")</f>
        <v/>
      </c>
      <c r="R3" s="40" t="str">
        <f>IFERROR(IF(HLOOKUP(VLOOKUP(R$1,項目対応表!$A:$B,2,FALSE),メタV5!$1:$5,ROW()+1,FALSE)&lt;&gt;"",HLOOKUP(VLOOKUP(R$1,項目対応表!$A:$B,2,FALSE),メタV5!$1:$5,ROW()+1,FALSE),""),"")</f>
        <v/>
      </c>
      <c r="S3" s="40" t="str">
        <f>IFERROR(IF(HLOOKUP(VLOOKUP(S$1,項目対応表!$A:$B,2,FALSE),メタV5!$1:$5,ROW()+1,FALSE)&lt;&gt;"",HLOOKUP(VLOOKUP(S$1,項目対応表!$A:$B,2,FALSE),メタV5!$1:$5,ROW()+1,FALSE),""),"")</f>
        <v/>
      </c>
      <c r="T3" s="42" t="str">
        <f>IF(S3&lt;&gt;"","ja-Kana","")</f>
        <v/>
      </c>
      <c r="U3" s="40" t="str">
        <f>IFERROR(IF(HLOOKUP(VLOOKUP(U$1,項目対応表!$A:$B,2,FALSE),メタV5!$1:$5,ROW()+1,FALSE)&lt;&gt;"",HLOOKUP(VLOOKUP(U$1,項目対応表!$A:$B,2,FALSE),メタV5!$1:$5,ROW()+1,FALSE),""),"")</f>
        <v/>
      </c>
      <c r="V3" s="40" t="str">
        <f>IFERROR(IF(HLOOKUP(VLOOKUP(V$1,項目対応表!$A:$B,2,FALSE),メタV5!$1:$5,ROW()+1,FALSE)&lt;&gt;"",HLOOKUP(VLOOKUP(V$1,項目対応表!$A:$B,2,FALSE),メタV5!$1:$5,ROW()+1,FALSE),""),"")</f>
        <v/>
      </c>
      <c r="W3" s="40" t="str">
        <f>IFERROR(IF(HLOOKUP(VLOOKUP(W$1,項目対応表!$A:$B,2,FALSE),メタV5!$1:$5,ROW()+1,FALSE)&lt;&gt;"",HLOOKUP(VLOOKUP(W$1,項目対応表!$A:$B,2,FALSE),メタV5!$1:$5,ROW()+1,FALSE),""),"")</f>
        <v/>
      </c>
      <c r="X3" s="42" t="str">
        <f>IF(W3&lt;&gt;"","ja-Kana","")</f>
        <v/>
      </c>
      <c r="Y3" s="40" t="str">
        <f>IFERROR(IF(HLOOKUP(VLOOKUP(Y$1,項目対応表!$A:$B,2,FALSE),メタV5!$1:$5,ROW()+1,FALSE)&lt;&gt;"",HLOOKUP(VLOOKUP(Y$1,項目対応表!$A:$B,2,FALSE),メタV5!$1:$5,ROW()+1,FALSE),""),"")</f>
        <v/>
      </c>
      <c r="Z3" s="40" t="str">
        <f>IFERROR(IF(HLOOKUP(VLOOKUP(Z$1,項目対応表!$A:$B,2,FALSE),メタV5!$1:$5,ROW()+1,FALSE)&lt;&gt;"",HLOOKUP(VLOOKUP(Z$1,項目対応表!$A:$B,2,FALSE),メタV5!$1:$5,ROW()+1,FALSE),""),"")</f>
        <v/>
      </c>
      <c r="AA3" s="40" t="str">
        <f>IFERROR(IF(HLOOKUP(VLOOKUP(AA$1,項目対応表!$A:$B,2,FALSE),メタV5!$1:$5,ROW()+1,FALSE)&lt;&gt;"",HLOOKUP(VLOOKUP(AA$1,項目対応表!$A:$B,2,FALSE),メタV5!$1:$5,ROW()+1,FALSE),""),"")</f>
        <v/>
      </c>
      <c r="AB3" s="42" t="str">
        <f>IF(AA3&lt;&gt;"","ja-Kana","")</f>
        <v/>
      </c>
      <c r="AC3" s="40" t="str">
        <f>IFERROR(IF(HLOOKUP(VLOOKUP(AC$1,項目対応表!$A:$B,2,FALSE),メタV5!$1:$5,ROW()+1,FALSE)&lt;&gt;"",HLOOKUP(VLOOKUP(AC$1,項目対応表!$A:$B,2,FALSE),メタV5!$1:$5,ROW()+1,FALSE),""),"")</f>
        <v/>
      </c>
      <c r="AD3" s="40" t="str">
        <f>IFERROR(IF(HLOOKUP(VLOOKUP(AD$1,項目対応表!$A:$B,2,FALSE),メタV5!$1:$5,ROW()+1,FALSE)&lt;&gt;"",HLOOKUP(VLOOKUP(AD$1,項目対応表!$A:$B,2,FALSE),メタV5!$1:$5,ROW()+1,FALSE),""),"")</f>
        <v/>
      </c>
      <c r="AE3" s="40" t="str">
        <f>IFERROR(IF(HLOOKUP(VLOOKUP(AE$1,項目対応表!$A:$B,2,FALSE),メタV5!$1:$5,ROW()+1,FALSE)&lt;&gt;"",HLOOKUP(VLOOKUP(AE$1,項目対応表!$A:$B,2,FALSE),メタV5!$1:$5,ROW()+1,FALSE),""),"")</f>
        <v/>
      </c>
      <c r="AF3" s="42" t="str">
        <f>IF(AE3&lt;&gt;"","ja-Kana","")</f>
        <v/>
      </c>
      <c r="AG3" s="40" t="str">
        <f>IFERROR(IF(HLOOKUP(VLOOKUP(AG$1,項目対応表!$A:$B,2,FALSE),メタV5!$1:$5,ROW()+1,FALSE)&lt;&gt;"",HLOOKUP(VLOOKUP(AG$1,項目対応表!$A:$B,2,FALSE),メタV5!$1:$5,ROW()+1,FALSE),""),"")</f>
        <v/>
      </c>
      <c r="AH3" s="40" t="str">
        <f>IFERROR(IF(HLOOKUP(VLOOKUP(AH$1,項目対応表!$A:$B,2,FALSE),メタV5!$1:$5,ROW()+1,FALSE)&lt;&gt;"",HLOOKUP(VLOOKUP(AH$1,項目対応表!$A:$B,2,FALSE),メタV5!$1:$5,ROW()+1,FALSE),""),"")</f>
        <v/>
      </c>
      <c r="AI3" s="40" t="str">
        <f>IFERROR(IF(HLOOKUP(VLOOKUP(AI$1,項目対応表!$A:$B,2,FALSE),メタV5!$1:$5,ROW()+1,FALSE)&lt;&gt;"",HLOOKUP(VLOOKUP(AI$1,項目対応表!$A:$B,2,FALSE),メタV5!$1:$5,ROW()+1,FALSE),""),"")</f>
        <v/>
      </c>
      <c r="AJ3" s="42" t="str">
        <f>IF(AI3&lt;&gt;"","ja-Kana","")</f>
        <v/>
      </c>
      <c r="AK3" s="40" t="str">
        <f>IFERROR(IF(HLOOKUP(VLOOKUP(AK$1,項目対応表!$A:$B,2,FALSE),メタV5!$1:$5,ROW()+1,FALSE)&lt;&gt;"",HLOOKUP(VLOOKUP(AK$1,項目対応表!$A:$B,2,FALSE),メタV5!$1:$5,ROW()+1,FALSE),""),"")</f>
        <v/>
      </c>
      <c r="AL3" s="40" t="str">
        <f>IFERROR(IF(HLOOKUP(VLOOKUP(AL$1,項目対応表!$A:$B,2,FALSE),メタV5!$1:$5,ROW()+1,FALSE)&lt;&gt;"",HLOOKUP(VLOOKUP(AL$1,項目対応表!$A:$B,2,FALSE),メタV5!$1:$5,ROW()+1,FALSE),""),"")</f>
        <v/>
      </c>
      <c r="AM3" s="40" t="str">
        <f>IFERROR(IF(HLOOKUP(VLOOKUP(AM$1,項目対応表!$A:$B,2,FALSE),メタV5!$1:$5,ROW()+1,FALSE)&lt;&gt;"",HLOOKUP(VLOOKUP(AM$1,項目対応表!$A:$B,2,FALSE),メタV5!$1:$5,ROW()+1,FALSE),""),"")</f>
        <v/>
      </c>
      <c r="AN3" s="42" t="str">
        <f>IF(AM3&lt;&gt;"","ja-Kana","")</f>
        <v/>
      </c>
      <c r="AO3" s="40" t="str">
        <f>IFERROR(IF(HLOOKUP(VLOOKUP(AO$1,項目対応表!$A:$B,2,FALSE),メタV5!$1:$5,ROW()+1,FALSE)&lt;&gt;"",HLOOKUP(VLOOKUP(AO$1,項目対応表!$A:$B,2,FALSE),メタV5!$1:$5,ROW()+1,FALSE),""),"")</f>
        <v/>
      </c>
      <c r="AP3" s="40" t="str">
        <f>IFERROR(IF(HLOOKUP(VLOOKUP(AP$1,項目対応表!$A:$B,2,FALSE),メタV5!$1:$5,ROW()+1,FALSE)&lt;&gt;"",HLOOKUP(VLOOKUP(AP$1,項目対応表!$A:$B,2,FALSE),メタV5!$1:$5,ROW()+1,FALSE),""),"")</f>
        <v/>
      </c>
      <c r="AQ3" s="40" t="str">
        <f>IFERROR(IF(HLOOKUP(VLOOKUP(AQ$1,項目対応表!$A:$B,2,FALSE),メタV5!$1:$5,ROW()+1,FALSE)&lt;&gt;"",HLOOKUP(VLOOKUP(AQ$1,項目対応表!$A:$B,2,FALSE),メタV5!$1:$5,ROW()+1,FALSE),""),"")</f>
        <v/>
      </c>
      <c r="AR3" s="42" t="str">
        <f>IF(AQ3&lt;&gt;"","ja-Kana","")</f>
        <v/>
      </c>
      <c r="AS3" s="40" t="str">
        <f>IFERROR(IF(HLOOKUP(VLOOKUP(AS$1,項目対応表!$A:$B,2,FALSE),メタV5!$1:$5,ROW()+1,FALSE)&lt;&gt;"",HLOOKUP(VLOOKUP(AS$1,項目対応表!$A:$B,2,FALSE),メタV5!$1:$5,ROW()+1,FALSE),""),"")</f>
        <v/>
      </c>
      <c r="AT3" s="40" t="str">
        <f>IFERROR(IF(HLOOKUP(VLOOKUP(AT$1,項目対応表!$A:$B,2,FALSE),メタV5!$1:$5,ROW()+1,FALSE)&lt;&gt;"",HLOOKUP(VLOOKUP(AT$1,項目対応表!$A:$B,2,FALSE),メタV5!$1:$5,ROW()+1,FALSE),""),"")</f>
        <v/>
      </c>
      <c r="AU3" s="40" t="str">
        <f>IFERROR(IF(HLOOKUP(VLOOKUP(AU$1,項目対応表!$A:$B,2,FALSE),メタV5!$1:$5,ROW()+1,FALSE)&lt;&gt;"",HLOOKUP(VLOOKUP(AU$1,項目対応表!$A:$B,2,FALSE),メタV5!$1:$5,ROW()+1,FALSE),""),"")</f>
        <v/>
      </c>
      <c r="AV3" s="42" t="str">
        <f>IF(AU3&lt;&gt;"","ja-Kana","")</f>
        <v/>
      </c>
      <c r="AW3" s="40" t="str">
        <f>IFERROR(IF(HLOOKUP(VLOOKUP(AW$1,項目対応表!$A:$B,2,FALSE),メタV5!$1:$5,ROW()+1,FALSE)&lt;&gt;"",HLOOKUP(VLOOKUP(AW$1,項目対応表!$A:$B,2,FALSE),メタV5!$1:$5,ROW()+1,FALSE),""),"")</f>
        <v/>
      </c>
      <c r="AX3" s="40" t="str">
        <f>IFERROR(IF(HLOOKUP(VLOOKUP(AX$1,項目対応表!$A:$B,2,FALSE),メタV5!$1:$5,ROW()+1,FALSE)&lt;&gt;"",HLOOKUP(VLOOKUP(AX$1,項目対応表!$A:$B,2,FALSE),メタV5!$1:$5,ROW()+1,FALSE),""),"")</f>
        <v/>
      </c>
      <c r="AY3" s="40" t="str">
        <f>IFERROR(IF(HLOOKUP(VLOOKUP(AY$1,項目対応表!$A:$B,2,FALSE),メタV5!$1:$5,ROW()+1,FALSE)&lt;&gt;"",HLOOKUP(VLOOKUP(AY$1,項目対応表!$A:$B,2,FALSE),メタV5!$1:$5,ROW()+1,FALSE),""),"")</f>
        <v/>
      </c>
      <c r="AZ3" s="42" t="str">
        <f>IF(AY3&lt;&gt;"","ja-Kana","")</f>
        <v/>
      </c>
      <c r="BA3" s="40" t="str">
        <f>IFERROR(IF(HLOOKUP(VLOOKUP(BA$1,項目対応表!$A:$B,2,FALSE),メタV5!$1:$5,ROW()+1,FALSE)&lt;&gt;"",HLOOKUP(VLOOKUP(BA$1,項目対応表!$A:$B,2,FALSE),メタV5!$1:$5,ROW()+1,FALSE),""),"")</f>
        <v/>
      </c>
      <c r="BB3" s="40" t="str">
        <f>IFERROR(IF(HLOOKUP(VLOOKUP(BB$1,項目対応表!$A:$B,2,FALSE),メタV5!$1:$5,ROW()+1,FALSE)&lt;&gt;"",HLOOKUP(VLOOKUP(BB$1,項目対応表!$A:$B,2,FALSE),メタV5!$1:$5,ROW()+1,FALSE),""),"")</f>
        <v/>
      </c>
      <c r="BC3" s="40" t="str">
        <f>IFERROR(IF(HLOOKUP(VLOOKUP(BC$1,項目対応表!$A:$B,2,FALSE),メタV5!$1:$5,ROW()+1,FALSE)&lt;&gt;"",HLOOKUP(VLOOKUP(BC$1,項目対応表!$A:$B,2,FALSE),メタV5!$1:$5,ROW()+1,FALSE),""),"")</f>
        <v/>
      </c>
      <c r="BD3" s="40" t="str">
        <f>IFERROR(IF(HLOOKUP(VLOOKUP(BD$1,項目対応表!$A:$B,2,FALSE),メタV5!$1:$5,ROW()+1,FALSE)&lt;&gt;"",HLOOKUP(VLOOKUP(BD$1,項目対応表!$A:$B,2,FALSE),メタV5!$1:$5,ROW()+1,FALSE),""),"")</f>
        <v/>
      </c>
      <c r="BE3" s="40" t="str">
        <f>IFERROR(IF(HLOOKUP(VLOOKUP(BE$1,項目対応表!$A:$B,2,FALSE),メタV5!$1:$5,ROW()+1,FALSE)&lt;&gt;"",HLOOKUP(VLOOKUP(BE$1,項目対応表!$A:$B,2,FALSE),メタV5!$1:$5,ROW()+1,FALSE),""),"")</f>
        <v/>
      </c>
      <c r="BF3" s="40" t="str">
        <f>IFERROR(IF(HLOOKUP(VLOOKUP(BF$1,項目対応表!$A:$B,2,FALSE),メタV5!$1:$5,ROW()+1,FALSE)&lt;&gt;"",HLOOKUP(VLOOKUP(BF$1,項目対応表!$A:$B,2,FALSE),メタV5!$1:$5,ROW()+1,FALSE),""),"")</f>
        <v/>
      </c>
      <c r="BG3" s="40" t="str">
        <f>IFERROR(IF(HLOOKUP(VLOOKUP(BG$1,項目対応表!$A:$B,2,FALSE),メタV5!$1:$5,ROW()+1,FALSE)&lt;&gt;"",HLOOKUP(VLOOKUP(BG$1,項目対応表!$A:$B,2,FALSE),メタV5!$1:$5,ROW()+1,FALSE),""),"")</f>
        <v/>
      </c>
      <c r="BH3" s="40" t="str">
        <f>IFERROR(IF(HLOOKUP(VLOOKUP(BH$1,項目対応表!$A:$B,2,FALSE),メタV5!$1:$5,ROW()+1,FALSE)&lt;&gt;"",HLOOKUP(VLOOKUP(BH$1,項目対応表!$A:$B,2,FALSE),メタV5!$1:$5,ROW()+1,FALSE),""),"")</f>
        <v>大東文化大学語学教育研究所</v>
      </c>
      <c r="BI3" s="40" t="str">
        <f>IFERROR(IF(HLOOKUP(VLOOKUP(BI$1,項目対応表!$A:$B,2,FALSE),メタV5!$1:$5,ROW()+1,FALSE)&lt;&gt;"",HLOOKUP(VLOOKUP(BI$1,項目対応表!$A:$B,2,FALSE),メタV5!$1:$5,ROW()+1,FALSE),""),"")</f>
        <v>ダイトウ ブンカ ダイガク ゴガク キョウイク ケンキュウジョ</v>
      </c>
      <c r="BJ3" s="40" t="str">
        <f>IFERROR(IF(HLOOKUP(VLOOKUP(BJ$1,項目対応表!$A:$B,2,FALSE),メタV5!$1:$5,ROW()+1,FALSE)&lt;&gt;"",HLOOKUP(VLOOKUP(BJ$1,項目対応表!$A:$B,2,FALSE),メタV5!$1:$5,ROW()+1,FALSE),""),"")</f>
        <v>Institute for Language and Education Research Daito Bunka University</v>
      </c>
      <c r="BK3" s="40" t="str">
        <f>IFERROR(IF(HLOOKUP(VLOOKUP(BK$1,項目対応表!$A:$B,2,FALSE),メタV5!$1:$5,ROW()+1,FALSE)&lt;&gt;"",HLOOKUP(VLOOKUP(BK$1,項目対応表!$A:$B,2,FALSE),メタV5!$1:$5,ROW()+1,FALSE),""),"")</f>
        <v>2027-03-01</v>
      </c>
      <c r="BL3" s="40" t="str">
        <f>IFERROR(IF(HLOOKUP(VLOOKUP(BL$1,項目対応表!$A:$B,2,FALSE),メタV5!$1:$5,ROW()+1,FALSE)&lt;&gt;"",HLOOKUP(VLOOKUP(BL$1,項目対応表!$A:$B,2,FALSE),メタV5!$1:$5,ROW()+1,FALSE),""),"")</f>
        <v>jpn</v>
      </c>
      <c r="BM3" s="40" t="str">
        <f>IFERROR(IF(HLOOKUP(VLOOKUP(BM$1,項目対応表!$A:$B,2,FALSE),メタV5!$1:$5,ROW()+1,FALSE)&lt;&gt;"",HLOOKUP(VLOOKUP(BM$1,項目対応表!$A:$B,2,FALSE),メタV5!$1:$5,ROW()+1,FALSE),""),"")</f>
        <v>0013</v>
      </c>
      <c r="BN3" s="40" t="str">
        <f>IFERROR(IF(HLOOKUP(VLOOKUP(BN$1,項目対応表!$A:$B,2,FALSE),メタV5!$1:$5,ROW()+1,FALSE)&lt;&gt;"",HLOOKUP(VLOOKUP(BN$1,項目対応表!$A:$B,2,FALSE),メタV5!$1:$5,ROW()+1,FALSE),""),"")</f>
        <v>AA11401417</v>
      </c>
      <c r="BO3" s="42" t="str">
        <f>IF(BN3&lt;&gt;"","NCID","")</f>
        <v>NCID</v>
      </c>
      <c r="BP3" s="40" t="str">
        <f>IFERROR(IF(HLOOKUP(VLOOKUP(BP$1,項目対応表!$A:$B,2,FALSE),メタV5!$1:$5,ROW()+1,FALSE)&lt;&gt;"",HLOOKUP(VLOOKUP(BP$1,項目対応表!$A:$B,2,FALSE),メタV5!$1:$5,ROW()+1,FALSE),""),"")</f>
        <v>1342615X</v>
      </c>
      <c r="BQ3" s="42" t="str">
        <f>IF(BP3&lt;&gt;"","PISSN","")</f>
        <v>PISSN</v>
      </c>
      <c r="BR3" s="40" t="str">
        <f>IFERROR(IF(HLOOKUP(VLOOKUP(BR$1,項目対応表!$A:$B,2,FALSE),メタV5!$1:$5,ROW()+1,FALSE)&lt;&gt;"",HLOOKUP(VLOOKUP(BR$1,項目対応表!$A:$B,2,FALSE),メタV5!$1:$5,ROW()+1,FALSE),""),"")</f>
        <v>語学教育フォーラム</v>
      </c>
      <c r="BS3" s="40">
        <f>IFERROR(IF(HLOOKUP(VLOOKUP(BS$1,項目対応表!$A:$B,2,FALSE),メタV5!$1:$5,ROW()+1,FALSE)&lt;&gt;"",HLOOKUP(VLOOKUP(BS$1,項目対応表!$A:$B,2,FALSE),メタV5!$1:$5,ROW()+1,FALSE),""),"")</f>
        <v>41</v>
      </c>
      <c r="BT3" s="40" t="str">
        <f>IFERROR(IF(HLOOKUP(VLOOKUP(BT$1,項目対応表!$A:$B,2,FALSE),メタV5!$1:$5,ROW()+1,FALSE)&lt;&gt;"",HLOOKUP(VLOOKUP(BT$1,項目対応表!$A:$B,2,FALSE),メタV5!$1:$5,ROW()+1,FALSE),""),"")</f>
        <v/>
      </c>
      <c r="BU3" s="40" t="str">
        <f>IFERROR(IF(HLOOKUP(VLOOKUP(BU$1,項目対応表!$A:$B,2,FALSE),メタV5!$1:$5,ROW()+1,FALSE)&lt;&gt;"",HLOOKUP(VLOOKUP(BU$1,項目対応表!$A:$B,2,FALSE),メタV5!$1:$5,ROW()+1,FALSE),""),"")</f>
        <v/>
      </c>
      <c r="BV3" s="40" t="str">
        <f>IFERROR(IF(HLOOKUP(VLOOKUP(BV$1,項目対応表!$A:$B,2,FALSE),メタV5!$1:$5,ROW()+1,FALSE)&lt;&gt;"",HLOOKUP(VLOOKUP(BV$1,項目対応表!$A:$B,2,FALSE),メタV5!$1:$5,ROW()+1,FALSE),""),"")</f>
        <v/>
      </c>
      <c r="BW3" s="40" t="str">
        <f>IFERROR(IF(HLOOKUP(VLOOKUP(BW$1,項目対応表!$A:$B,2,FALSE),メタV5!$1:$5,ROW()+1,FALSE)&lt;&gt;"",HLOOKUP(VLOOKUP(BW$1,項目対応表!$A:$B,2,FALSE),メタV5!$1:$5,ROW()+1,FALSE),""),"")</f>
        <v/>
      </c>
      <c r="BX3" s="40" t="str">
        <f>IFERROR(IF(HLOOKUP(VLOOKUP(BX$1,項目対応表!$A:$B,2,FALSE),メタV5!$1:$5,ROW()+1,FALSE)&lt;&gt;"",HLOOKUP(VLOOKUP(BX$1,項目対応表!$A:$B,2,FALSE),メタV5!$1:$5,ROW()+1,FALSE),""),"")</f>
        <v/>
      </c>
      <c r="BY3" s="40" t="str">
        <f>IFERROR(IF(HLOOKUP(VLOOKUP(BY$1,項目対応表!$A:$B,2,FALSE),メタV5!$1:$5,ROW()+1,FALSE)&lt;&gt;"",HLOOKUP(VLOOKUP(BY$1,項目対応表!$A:$B,2,FALSE),メタV5!$1:$5,ROW()+1,FALSE),""),"")</f>
        <v/>
      </c>
      <c r="BZ3" s="40" t="str">
        <f>IFERROR(IF(HLOOKUP(VLOOKUP(BZ$1,項目対応表!$A:$B,2,FALSE),メタV5!$1:$5,ROW()+1,FALSE)&lt;&gt;"",HLOOKUP(VLOOKUP(BZ$1,項目対応表!$A:$B,2,FALSE),メタV5!$1:$5,ROW()+1,FALSE),""),"")</f>
        <v/>
      </c>
      <c r="CA3" s="40" t="str">
        <f>IFERROR(IF(HLOOKUP(VLOOKUP(CA$1,項目対応表!$A:$B,2,FALSE),メタV5!$1:$5,ROW()+1,FALSE)&lt;&gt;"",HLOOKUP(VLOOKUP(CA$1,項目対応表!$A:$B,2,FALSE),メタV5!$1:$5,ROW()+1,FALSE),""),"")</f>
        <v/>
      </c>
      <c r="CB3" s="40" t="str">
        <f>IFERROR(IF(HLOOKUP(VLOOKUP(CB$1,項目対応表!$A:$B,2,FALSE),メタV5!$1:$5,ROW()+1,FALSE)&lt;&gt;"",HLOOKUP(VLOOKUP(CB$1,項目対応表!$A:$B,2,FALSE),メタV5!$1:$5,ROW()+1,FALSE),""),"")</f>
        <v/>
      </c>
      <c r="CC3" s="40" t="str">
        <f>IFERROR(IF(HLOOKUP(VLOOKUP(CC$1,項目対応表!$A:$B,2,FALSE),メタV5!$1:$5,ROW()+1,FALSE)&lt;&gt;"",HLOOKUP(VLOOKUP(CC$1,項目対応表!$A:$B,2,FALSE),メタV5!$1:$5,ROW()+1,FALSE),""),"")</f>
        <v>publisher</v>
      </c>
    </row>
    <row r="4" spans="1:81">
      <c r="A4" s="40" t="str">
        <f>IFERROR(IF(HLOOKUP(VLOOKUP(A$1,項目対応表!$A:$B,2,FALSE),メタV5!$1:$5,ROW()+1,FALSE)&lt;&gt;"",HLOOKUP(VLOOKUP(A$1,項目対応表!$A:$B,2,FALSE),メタV5!$1:$5,ROW()+1,FALSE),""),"")</f>
        <v/>
      </c>
      <c r="B4" s="40" t="str">
        <f>IFERROR(IF(HLOOKUP(VLOOKUP(B$1,項目対応表!$A:$B,2,FALSE),メタV5!$1:$5,ROW()+1,FALSE)&lt;&gt;"",HLOOKUP(VLOOKUP(B$1,項目対応表!$A:$B,2,FALSE),メタV5!$1:$5,ROW()+1,FALSE),""),"")</f>
        <v/>
      </c>
      <c r="C4" s="40" t="str">
        <f>IFERROR(IF(HLOOKUP(VLOOKUP(C$1,項目対応表!$A:$B,2,FALSE),メタV5!$1:$5,ROW()+1,FALSE)&lt;&gt;"",HLOOKUP(VLOOKUP(C$1,項目対応表!$A:$B,2,FALSE),メタV5!$1:$5,ROW()+1,FALSE),""),"")</f>
        <v/>
      </c>
      <c r="D4" s="40" t="str">
        <f>IFERROR(IF(HLOOKUP(VLOOKUP(D$1,項目対応表!$A:$B,2,FALSE),メタV5!$1:$5,ROW()+1,FALSE)&lt;&gt;"",HLOOKUP(VLOOKUP(D$1,項目対応表!$A:$B,2,FALSE),メタV5!$1:$5,ROW()+1,FALSE),""),"")</f>
        <v/>
      </c>
      <c r="E4" s="40" t="str">
        <f>IFERROR(IF(HLOOKUP(VLOOKUP(E$1,項目対応表!$A:$B,2,FALSE),メタV5!$1:$5,ROW()+1,FALSE)&lt;&gt;"",HLOOKUP(VLOOKUP(E$1,項目対応表!$A:$B,2,FALSE),メタV5!$1:$5,ROW()+1,FALSE),""),"")</f>
        <v/>
      </c>
      <c r="F4" s="40" t="str">
        <f>IFERROR(IF(HLOOKUP(VLOOKUP(F$1,項目対応表!$A:$B,2,FALSE),メタV5!$1:$5,ROW()+1,FALSE)&lt;&gt;"",HLOOKUP(VLOOKUP(F$1,項目対応表!$A:$B,2,FALSE),メタV5!$1:$5,ROW()+1,FALSE),""),"")</f>
        <v/>
      </c>
      <c r="G4" s="40" t="str">
        <f>IFERROR(IF(HLOOKUP(VLOOKUP(G$1,項目対応表!$A:$B,2,FALSE),メタV5!$1:$5,ROW()+1,FALSE)&lt;&gt;"",HLOOKUP(VLOOKUP(G$1,項目対応表!$A:$B,2,FALSE),メタV5!$1:$5,ROW()+1,FALSE),""),"")</f>
        <v/>
      </c>
      <c r="H4" s="40" t="str">
        <f>IFERROR(IF(HLOOKUP(VLOOKUP(H$1,項目対応表!$A:$B,2,FALSE),メタV5!$1:$5,ROW()+1,FALSE)&lt;&gt;"",HLOOKUP(VLOOKUP(H$1,項目対応表!$A:$B,2,FALSE),メタV5!$1:$5,ROW()+1,FALSE),""),"")</f>
        <v/>
      </c>
      <c r="I4" s="40" t="str">
        <f>IFERROR(IF(HLOOKUP(VLOOKUP(I$1,項目対応表!$A:$B,2,FALSE),メタV5!$1:$5,ROW()+1,FALSE)&lt;&gt;"",HLOOKUP(VLOOKUP(I$1,項目対応表!$A:$B,2,FALSE),メタV5!$1:$5,ROW()+1,FALSE),""),"")</f>
        <v/>
      </c>
      <c r="J4" s="40" t="str">
        <f>IFERROR(IF(HLOOKUP(VLOOKUP(J$1,項目対応表!$A:$B,2,FALSE),メタV5!$1:$5,ROW()+1,FALSE)&lt;&gt;"",HLOOKUP(VLOOKUP(J$1,項目対応表!$A:$B,2,FALSE),メタV5!$1:$5,ROW()+1,FALSE),""),"")</f>
        <v/>
      </c>
      <c r="K4" s="40" t="str">
        <f>IFERROR(IF(HLOOKUP(VLOOKUP(K$1,項目対応表!$A:$B,2,FALSE),メタV5!$1:$5,ROW()+1,FALSE)&lt;&gt;"",HLOOKUP(VLOOKUP(K$1,項目対応表!$A:$B,2,FALSE),メタV5!$1:$5,ROW()+1,FALSE),""),"")</f>
        <v/>
      </c>
      <c r="L4" s="40" t="str">
        <f>IFERROR(IF(HLOOKUP(VLOOKUP(L$1,項目対応表!$A:$B,2,FALSE),メタV5!$1:$5,ROW()+1,FALSE)&lt;&gt;"",HLOOKUP(VLOOKUP(L$1,項目対応表!$A:$B,2,FALSE),メタV5!$1:$5,ROW()+1,FALSE),""),"")</f>
        <v/>
      </c>
      <c r="M4" s="40" t="str">
        <f>IFERROR(IF(HLOOKUP(VLOOKUP(M$1,項目対応表!$A:$B,2,FALSE),メタV5!$1:$5,ROW()+1,FALSE)&lt;&gt;"",HLOOKUP(VLOOKUP(M$1,項目対応表!$A:$B,2,FALSE),メタV5!$1:$5,ROW()+1,FALSE),""),"")</f>
        <v/>
      </c>
      <c r="N4" s="40" t="str">
        <f>IFERROR(IF(HLOOKUP(VLOOKUP(N$1,項目対応表!$A:$B,2,FALSE),メタV5!$1:$5,ROW()+1,FALSE)&lt;&gt;"",HLOOKUP(VLOOKUP(N$1,項目対応表!$A:$B,2,FALSE),メタV5!$1:$5,ROW()+1,FALSE),""),"")</f>
        <v/>
      </c>
      <c r="O4" s="40" t="str">
        <f>IFERROR(IF(HLOOKUP(VLOOKUP(O$1,項目対応表!$A:$B,2,FALSE),メタV5!$1:$5,ROW()+1,FALSE)&lt;&gt;"",HLOOKUP(VLOOKUP(O$1,項目対応表!$A:$B,2,FALSE),メタV5!$1:$5,ROW()+1,FALSE),""),"")</f>
        <v/>
      </c>
      <c r="P4" s="42" t="str">
        <f>IF(O4&lt;&gt;"","ja-Kana","")</f>
        <v/>
      </c>
      <c r="Q4" s="40" t="str">
        <f>IFERROR(IF(HLOOKUP(VLOOKUP(Q$1,項目対応表!$A:$B,2,FALSE),メタV5!$1:$5,ROW()+1,FALSE)&lt;&gt;"",HLOOKUP(VLOOKUP(Q$1,項目対応表!$A:$B,2,FALSE),メタV5!$1:$5,ROW()+1,FALSE),""),"")</f>
        <v/>
      </c>
      <c r="R4" s="40" t="str">
        <f>IFERROR(IF(HLOOKUP(VLOOKUP(R$1,項目対応表!$A:$B,2,FALSE),メタV5!$1:$5,ROW()+1,FALSE)&lt;&gt;"",HLOOKUP(VLOOKUP(R$1,項目対応表!$A:$B,2,FALSE),メタV5!$1:$5,ROW()+1,FALSE),""),"")</f>
        <v/>
      </c>
      <c r="S4" s="40" t="str">
        <f>IFERROR(IF(HLOOKUP(VLOOKUP(S$1,項目対応表!$A:$B,2,FALSE),メタV5!$1:$5,ROW()+1,FALSE)&lt;&gt;"",HLOOKUP(VLOOKUP(S$1,項目対応表!$A:$B,2,FALSE),メタV5!$1:$5,ROW()+1,FALSE),""),"")</f>
        <v/>
      </c>
      <c r="T4" s="42" t="str">
        <f>IF(S4&lt;&gt;"","ja-Kana","")</f>
        <v/>
      </c>
      <c r="U4" s="40" t="str">
        <f>IFERROR(IF(HLOOKUP(VLOOKUP(U$1,項目対応表!$A:$B,2,FALSE),メタV5!$1:$5,ROW()+1,FALSE)&lt;&gt;"",HLOOKUP(VLOOKUP(U$1,項目対応表!$A:$B,2,FALSE),メタV5!$1:$5,ROW()+1,FALSE),""),"")</f>
        <v/>
      </c>
      <c r="V4" s="40" t="str">
        <f>IFERROR(IF(HLOOKUP(VLOOKUP(V$1,項目対応表!$A:$B,2,FALSE),メタV5!$1:$5,ROW()+1,FALSE)&lt;&gt;"",HLOOKUP(VLOOKUP(V$1,項目対応表!$A:$B,2,FALSE),メタV5!$1:$5,ROW()+1,FALSE),""),"")</f>
        <v/>
      </c>
      <c r="W4" s="40" t="str">
        <f>IFERROR(IF(HLOOKUP(VLOOKUP(W$1,項目対応表!$A:$B,2,FALSE),メタV5!$1:$5,ROW()+1,FALSE)&lt;&gt;"",HLOOKUP(VLOOKUP(W$1,項目対応表!$A:$B,2,FALSE),メタV5!$1:$5,ROW()+1,FALSE),""),"")</f>
        <v/>
      </c>
      <c r="X4" s="42" t="str">
        <f>IF(W4&lt;&gt;"","ja-Kana","")</f>
        <v/>
      </c>
      <c r="Y4" s="40" t="str">
        <f>IFERROR(IF(HLOOKUP(VLOOKUP(Y$1,項目対応表!$A:$B,2,FALSE),メタV5!$1:$5,ROW()+1,FALSE)&lt;&gt;"",HLOOKUP(VLOOKUP(Y$1,項目対応表!$A:$B,2,FALSE),メタV5!$1:$5,ROW()+1,FALSE),""),"")</f>
        <v/>
      </c>
      <c r="Z4" s="40" t="str">
        <f>IFERROR(IF(HLOOKUP(VLOOKUP(Z$1,項目対応表!$A:$B,2,FALSE),メタV5!$1:$5,ROW()+1,FALSE)&lt;&gt;"",HLOOKUP(VLOOKUP(Z$1,項目対応表!$A:$B,2,FALSE),メタV5!$1:$5,ROW()+1,FALSE),""),"")</f>
        <v/>
      </c>
      <c r="AA4" s="40" t="str">
        <f>IFERROR(IF(HLOOKUP(VLOOKUP(AA$1,項目対応表!$A:$B,2,FALSE),メタV5!$1:$5,ROW()+1,FALSE)&lt;&gt;"",HLOOKUP(VLOOKUP(AA$1,項目対応表!$A:$B,2,FALSE),メタV5!$1:$5,ROW()+1,FALSE),""),"")</f>
        <v/>
      </c>
      <c r="AB4" s="42" t="str">
        <f>IF(AA4&lt;&gt;"","ja-Kana","")</f>
        <v/>
      </c>
      <c r="AC4" s="40" t="str">
        <f>IFERROR(IF(HLOOKUP(VLOOKUP(AC$1,項目対応表!$A:$B,2,FALSE),メタV5!$1:$5,ROW()+1,FALSE)&lt;&gt;"",HLOOKUP(VLOOKUP(AC$1,項目対応表!$A:$B,2,FALSE),メタV5!$1:$5,ROW()+1,FALSE),""),"")</f>
        <v/>
      </c>
      <c r="AD4" s="40" t="str">
        <f>IFERROR(IF(HLOOKUP(VLOOKUP(AD$1,項目対応表!$A:$B,2,FALSE),メタV5!$1:$5,ROW()+1,FALSE)&lt;&gt;"",HLOOKUP(VLOOKUP(AD$1,項目対応表!$A:$B,2,FALSE),メタV5!$1:$5,ROW()+1,FALSE),""),"")</f>
        <v/>
      </c>
      <c r="AE4" s="40" t="str">
        <f>IFERROR(IF(HLOOKUP(VLOOKUP(AE$1,項目対応表!$A:$B,2,FALSE),メタV5!$1:$5,ROW()+1,FALSE)&lt;&gt;"",HLOOKUP(VLOOKUP(AE$1,項目対応表!$A:$B,2,FALSE),メタV5!$1:$5,ROW()+1,FALSE),""),"")</f>
        <v/>
      </c>
      <c r="AF4" s="42" t="str">
        <f>IF(AE4&lt;&gt;"","ja-Kana","")</f>
        <v/>
      </c>
      <c r="AG4" s="40" t="str">
        <f>IFERROR(IF(HLOOKUP(VLOOKUP(AG$1,項目対応表!$A:$B,2,FALSE),メタV5!$1:$5,ROW()+1,FALSE)&lt;&gt;"",HLOOKUP(VLOOKUP(AG$1,項目対応表!$A:$B,2,FALSE),メタV5!$1:$5,ROW()+1,FALSE),""),"")</f>
        <v/>
      </c>
      <c r="AH4" s="40" t="str">
        <f>IFERROR(IF(HLOOKUP(VLOOKUP(AH$1,項目対応表!$A:$B,2,FALSE),メタV5!$1:$5,ROW()+1,FALSE)&lt;&gt;"",HLOOKUP(VLOOKUP(AH$1,項目対応表!$A:$B,2,FALSE),メタV5!$1:$5,ROW()+1,FALSE),""),"")</f>
        <v/>
      </c>
      <c r="AI4" s="40" t="str">
        <f>IFERROR(IF(HLOOKUP(VLOOKUP(AI$1,項目対応表!$A:$B,2,FALSE),メタV5!$1:$5,ROW()+1,FALSE)&lt;&gt;"",HLOOKUP(VLOOKUP(AI$1,項目対応表!$A:$B,2,FALSE),メタV5!$1:$5,ROW()+1,FALSE),""),"")</f>
        <v/>
      </c>
      <c r="AJ4" s="42" t="str">
        <f>IF(AI4&lt;&gt;"","ja-Kana","")</f>
        <v/>
      </c>
      <c r="AK4" s="40" t="str">
        <f>IFERROR(IF(HLOOKUP(VLOOKUP(AK$1,項目対応表!$A:$B,2,FALSE),メタV5!$1:$5,ROW()+1,FALSE)&lt;&gt;"",HLOOKUP(VLOOKUP(AK$1,項目対応表!$A:$B,2,FALSE),メタV5!$1:$5,ROW()+1,FALSE),""),"")</f>
        <v/>
      </c>
      <c r="AL4" s="40" t="str">
        <f>IFERROR(IF(HLOOKUP(VLOOKUP(AL$1,項目対応表!$A:$B,2,FALSE),メタV5!$1:$5,ROW()+1,FALSE)&lt;&gt;"",HLOOKUP(VLOOKUP(AL$1,項目対応表!$A:$B,2,FALSE),メタV5!$1:$5,ROW()+1,FALSE),""),"")</f>
        <v/>
      </c>
      <c r="AM4" s="40" t="str">
        <f>IFERROR(IF(HLOOKUP(VLOOKUP(AM$1,項目対応表!$A:$B,2,FALSE),メタV5!$1:$5,ROW()+1,FALSE)&lt;&gt;"",HLOOKUP(VLOOKUP(AM$1,項目対応表!$A:$B,2,FALSE),メタV5!$1:$5,ROW()+1,FALSE),""),"")</f>
        <v/>
      </c>
      <c r="AN4" s="42" t="str">
        <f>IF(AM4&lt;&gt;"","ja-Kana","")</f>
        <v/>
      </c>
      <c r="AO4" s="40" t="str">
        <f>IFERROR(IF(HLOOKUP(VLOOKUP(AO$1,項目対応表!$A:$B,2,FALSE),メタV5!$1:$5,ROW()+1,FALSE)&lt;&gt;"",HLOOKUP(VLOOKUP(AO$1,項目対応表!$A:$B,2,FALSE),メタV5!$1:$5,ROW()+1,FALSE),""),"")</f>
        <v/>
      </c>
      <c r="AP4" s="40" t="str">
        <f>IFERROR(IF(HLOOKUP(VLOOKUP(AP$1,項目対応表!$A:$B,2,FALSE),メタV5!$1:$5,ROW()+1,FALSE)&lt;&gt;"",HLOOKUP(VLOOKUP(AP$1,項目対応表!$A:$B,2,FALSE),メタV5!$1:$5,ROW()+1,FALSE),""),"")</f>
        <v/>
      </c>
      <c r="AQ4" s="40" t="str">
        <f>IFERROR(IF(HLOOKUP(VLOOKUP(AQ$1,項目対応表!$A:$B,2,FALSE),メタV5!$1:$5,ROW()+1,FALSE)&lt;&gt;"",HLOOKUP(VLOOKUP(AQ$1,項目対応表!$A:$B,2,FALSE),メタV5!$1:$5,ROW()+1,FALSE),""),"")</f>
        <v/>
      </c>
      <c r="AR4" s="42" t="str">
        <f>IF(AQ4&lt;&gt;"","ja-Kana","")</f>
        <v/>
      </c>
      <c r="AS4" s="40" t="str">
        <f>IFERROR(IF(HLOOKUP(VLOOKUP(AS$1,項目対応表!$A:$B,2,FALSE),メタV5!$1:$5,ROW()+1,FALSE)&lt;&gt;"",HLOOKUP(VLOOKUP(AS$1,項目対応表!$A:$B,2,FALSE),メタV5!$1:$5,ROW()+1,FALSE),""),"")</f>
        <v/>
      </c>
      <c r="AT4" s="40" t="str">
        <f>IFERROR(IF(HLOOKUP(VLOOKUP(AT$1,項目対応表!$A:$B,2,FALSE),メタV5!$1:$5,ROW()+1,FALSE)&lt;&gt;"",HLOOKUP(VLOOKUP(AT$1,項目対応表!$A:$B,2,FALSE),メタV5!$1:$5,ROW()+1,FALSE),""),"")</f>
        <v/>
      </c>
      <c r="AU4" s="40" t="str">
        <f>IFERROR(IF(HLOOKUP(VLOOKUP(AU$1,項目対応表!$A:$B,2,FALSE),メタV5!$1:$5,ROW()+1,FALSE)&lt;&gt;"",HLOOKUP(VLOOKUP(AU$1,項目対応表!$A:$B,2,FALSE),メタV5!$1:$5,ROW()+1,FALSE),""),"")</f>
        <v/>
      </c>
      <c r="AV4" s="42" t="str">
        <f>IF(AU4&lt;&gt;"","ja-Kana","")</f>
        <v/>
      </c>
      <c r="AW4" s="40" t="str">
        <f>IFERROR(IF(HLOOKUP(VLOOKUP(AW$1,項目対応表!$A:$B,2,FALSE),メタV5!$1:$5,ROW()+1,FALSE)&lt;&gt;"",HLOOKUP(VLOOKUP(AW$1,項目対応表!$A:$B,2,FALSE),メタV5!$1:$5,ROW()+1,FALSE),""),"")</f>
        <v/>
      </c>
      <c r="AX4" s="40" t="str">
        <f>IFERROR(IF(HLOOKUP(VLOOKUP(AX$1,項目対応表!$A:$B,2,FALSE),メタV5!$1:$5,ROW()+1,FALSE)&lt;&gt;"",HLOOKUP(VLOOKUP(AX$1,項目対応表!$A:$B,2,FALSE),メタV5!$1:$5,ROW()+1,FALSE),""),"")</f>
        <v/>
      </c>
      <c r="AY4" s="40" t="str">
        <f>IFERROR(IF(HLOOKUP(VLOOKUP(AY$1,項目対応表!$A:$B,2,FALSE),メタV5!$1:$5,ROW()+1,FALSE)&lt;&gt;"",HLOOKUP(VLOOKUP(AY$1,項目対応表!$A:$B,2,FALSE),メタV5!$1:$5,ROW()+1,FALSE),""),"")</f>
        <v/>
      </c>
      <c r="AZ4" s="42" t="str">
        <f>IF(AY4&lt;&gt;"","ja-Kana","")</f>
        <v/>
      </c>
      <c r="BA4" s="40" t="str">
        <f>IFERROR(IF(HLOOKUP(VLOOKUP(BA$1,項目対応表!$A:$B,2,FALSE),メタV5!$1:$5,ROW()+1,FALSE)&lt;&gt;"",HLOOKUP(VLOOKUP(BA$1,項目対応表!$A:$B,2,FALSE),メタV5!$1:$5,ROW()+1,FALSE),""),"")</f>
        <v/>
      </c>
      <c r="BB4" s="40" t="str">
        <f>IFERROR(IF(HLOOKUP(VLOOKUP(BB$1,項目対応表!$A:$B,2,FALSE),メタV5!$1:$5,ROW()+1,FALSE)&lt;&gt;"",HLOOKUP(VLOOKUP(BB$1,項目対応表!$A:$B,2,FALSE),メタV5!$1:$5,ROW()+1,FALSE),""),"")</f>
        <v/>
      </c>
      <c r="BC4" s="40" t="str">
        <f>IFERROR(IF(HLOOKUP(VLOOKUP(BC$1,項目対応表!$A:$B,2,FALSE),メタV5!$1:$5,ROW()+1,FALSE)&lt;&gt;"",HLOOKUP(VLOOKUP(BC$1,項目対応表!$A:$B,2,FALSE),メタV5!$1:$5,ROW()+1,FALSE),""),"")</f>
        <v/>
      </c>
      <c r="BD4" s="40" t="str">
        <f>IFERROR(IF(HLOOKUP(VLOOKUP(BD$1,項目対応表!$A:$B,2,FALSE),メタV5!$1:$5,ROW()+1,FALSE)&lt;&gt;"",HLOOKUP(VLOOKUP(BD$1,項目対応表!$A:$B,2,FALSE),メタV5!$1:$5,ROW()+1,FALSE),""),"")</f>
        <v/>
      </c>
      <c r="BE4" s="40" t="str">
        <f>IFERROR(IF(HLOOKUP(VLOOKUP(BE$1,項目対応表!$A:$B,2,FALSE),メタV5!$1:$5,ROW()+1,FALSE)&lt;&gt;"",HLOOKUP(VLOOKUP(BE$1,項目対応表!$A:$B,2,FALSE),メタV5!$1:$5,ROW()+1,FALSE),""),"")</f>
        <v/>
      </c>
      <c r="BF4" s="40" t="str">
        <f>IFERROR(IF(HLOOKUP(VLOOKUP(BF$1,項目対応表!$A:$B,2,FALSE),メタV5!$1:$5,ROW()+1,FALSE)&lt;&gt;"",HLOOKUP(VLOOKUP(BF$1,項目対応表!$A:$B,2,FALSE),メタV5!$1:$5,ROW()+1,FALSE),""),"")</f>
        <v/>
      </c>
      <c r="BG4" s="40" t="str">
        <f>IFERROR(IF(HLOOKUP(VLOOKUP(BG$1,項目対応表!$A:$B,2,FALSE),メタV5!$1:$5,ROW()+1,FALSE)&lt;&gt;"",HLOOKUP(VLOOKUP(BG$1,項目対応表!$A:$B,2,FALSE),メタV5!$1:$5,ROW()+1,FALSE),""),"")</f>
        <v/>
      </c>
      <c r="BH4" s="40" t="str">
        <f>IFERROR(IF(HLOOKUP(VLOOKUP(BH$1,項目対応表!$A:$B,2,FALSE),メタV5!$1:$5,ROW()+1,FALSE)&lt;&gt;"",HLOOKUP(VLOOKUP(BH$1,項目対応表!$A:$B,2,FALSE),メタV5!$1:$5,ROW()+1,FALSE),""),"")</f>
        <v>大東文化大学語学教育研究所</v>
      </c>
      <c r="BI4" s="40" t="str">
        <f>IFERROR(IF(HLOOKUP(VLOOKUP(BI$1,項目対応表!$A:$B,2,FALSE),メタV5!$1:$5,ROW()+1,FALSE)&lt;&gt;"",HLOOKUP(VLOOKUP(BI$1,項目対応表!$A:$B,2,FALSE),メタV5!$1:$5,ROW()+1,FALSE),""),"")</f>
        <v>ダイトウ ブンカ ダイガク ゴガク キョウイク ケンキュウジョ</v>
      </c>
      <c r="BJ4" s="40" t="str">
        <f>IFERROR(IF(HLOOKUP(VLOOKUP(BJ$1,項目対応表!$A:$B,2,FALSE),メタV5!$1:$5,ROW()+1,FALSE)&lt;&gt;"",HLOOKUP(VLOOKUP(BJ$1,項目対応表!$A:$B,2,FALSE),メタV5!$1:$5,ROW()+1,FALSE),""),"")</f>
        <v>Institute for Language and Education Research Daito Bunka University</v>
      </c>
      <c r="BK4" s="40" t="str">
        <f>IFERROR(IF(HLOOKUP(VLOOKUP(BK$1,項目対応表!$A:$B,2,FALSE),メタV5!$1:$5,ROW()+1,FALSE)&lt;&gt;"",HLOOKUP(VLOOKUP(BK$1,項目対応表!$A:$B,2,FALSE),メタV5!$1:$5,ROW()+1,FALSE),""),"")</f>
        <v>2027-03-01</v>
      </c>
      <c r="BL4" s="40" t="str">
        <f>IFERROR(IF(HLOOKUP(VLOOKUP(BL$1,項目対応表!$A:$B,2,FALSE),メタV5!$1:$5,ROW()+1,FALSE)&lt;&gt;"",HLOOKUP(VLOOKUP(BL$1,項目対応表!$A:$B,2,FALSE),メタV5!$1:$5,ROW()+1,FALSE),""),"")</f>
        <v/>
      </c>
      <c r="BM4" s="40" t="str">
        <f>IFERROR(IF(HLOOKUP(VLOOKUP(BM$1,項目対応表!$A:$B,2,FALSE),メタV5!$1:$5,ROW()+1,FALSE)&lt;&gt;"",HLOOKUP(VLOOKUP(BM$1,項目対応表!$A:$B,2,FALSE),メタV5!$1:$5,ROW()+1,FALSE),""),"")</f>
        <v>0002</v>
      </c>
      <c r="BN4" s="40" t="str">
        <f>IFERROR(IF(HLOOKUP(VLOOKUP(BN$1,項目対応表!$A:$B,2,FALSE),メタV5!$1:$5,ROW()+1,FALSE)&lt;&gt;"",HLOOKUP(VLOOKUP(BN$1,項目対応表!$A:$B,2,FALSE),メタV5!$1:$5,ROW()+1,FALSE),""),"")</f>
        <v>AA11401417</v>
      </c>
      <c r="BO4" s="42" t="str">
        <f>IF(BN4&lt;&gt;"","NCID","")</f>
        <v>NCID</v>
      </c>
      <c r="BP4" s="40" t="str">
        <f>IFERROR(IF(HLOOKUP(VLOOKUP(BP$1,項目対応表!$A:$B,2,FALSE),メタV5!$1:$5,ROW()+1,FALSE)&lt;&gt;"",HLOOKUP(VLOOKUP(BP$1,項目対応表!$A:$B,2,FALSE),メタV5!$1:$5,ROW()+1,FALSE),""),"")</f>
        <v>1342615X</v>
      </c>
      <c r="BQ4" s="42" t="str">
        <f>IF(BP4&lt;&gt;"","PISSN","")</f>
        <v>PISSN</v>
      </c>
      <c r="BR4" s="40" t="str">
        <f>IFERROR(IF(HLOOKUP(VLOOKUP(BR$1,項目対応表!$A:$B,2,FALSE),メタV5!$1:$5,ROW()+1,FALSE)&lt;&gt;"",HLOOKUP(VLOOKUP(BR$1,項目対応表!$A:$B,2,FALSE),メタV5!$1:$5,ROW()+1,FALSE),""),"")</f>
        <v>語学教育フォーラム</v>
      </c>
      <c r="BS4" s="40">
        <f>IFERROR(IF(HLOOKUP(VLOOKUP(BS$1,項目対応表!$A:$B,2,FALSE),メタV5!$1:$5,ROW()+1,FALSE)&lt;&gt;"",HLOOKUP(VLOOKUP(BS$1,項目対応表!$A:$B,2,FALSE),メタV5!$1:$5,ROW()+1,FALSE),""),"")</f>
        <v>41</v>
      </c>
      <c r="BT4" s="40" t="str">
        <f>IFERROR(IF(HLOOKUP(VLOOKUP(BT$1,項目対応表!$A:$B,2,FALSE),メタV5!$1:$5,ROW()+1,FALSE)&lt;&gt;"",HLOOKUP(VLOOKUP(BT$1,項目対応表!$A:$B,2,FALSE),メタV5!$1:$5,ROW()+1,FALSE),""),"")</f>
        <v/>
      </c>
      <c r="BU4" s="40" t="str">
        <f>IFERROR(IF(HLOOKUP(VLOOKUP(BU$1,項目対応表!$A:$B,2,FALSE),メタV5!$1:$5,ROW()+1,FALSE)&lt;&gt;"",HLOOKUP(VLOOKUP(BU$1,項目対応表!$A:$B,2,FALSE),メタV5!$1:$5,ROW()+1,FALSE),""),"")</f>
        <v>現物確認</v>
      </c>
      <c r="BV4" s="40" t="str">
        <f>IFERROR(IF(HLOOKUP(VLOOKUP(BV$1,項目対応表!$A:$B,2,FALSE),メタV5!$1:$5,ROW()+1,FALSE)&lt;&gt;"",HLOOKUP(VLOOKUP(BV$1,項目対応表!$A:$B,2,FALSE),メタV5!$1:$5,ROW()+1,FALSE),""),"")</f>
        <v>現物確認</v>
      </c>
      <c r="BW4" s="40" t="str">
        <f>IFERROR(IF(HLOOKUP(VLOOKUP(BW$1,項目対応表!$A:$B,2,FALSE),メタV5!$1:$5,ROW()+1,FALSE)&lt;&gt;"",HLOOKUP(VLOOKUP(BW$1,項目対応表!$A:$B,2,FALSE),メタV5!$1:$5,ROW()+1,FALSE),""),"")</f>
        <v/>
      </c>
      <c r="BX4" s="40" t="str">
        <f>IFERROR(IF(HLOOKUP(VLOOKUP(BX$1,項目対応表!$A:$B,2,FALSE),メタV5!$1:$5,ROW()+1,FALSE)&lt;&gt;"",HLOOKUP(VLOOKUP(BX$1,項目対応表!$A:$B,2,FALSE),メタV5!$1:$5,ROW()+1,FALSE),""),"")</f>
        <v/>
      </c>
      <c r="BY4" s="40" t="str">
        <f>IFERROR(IF(HLOOKUP(VLOOKUP(BY$1,項目対応表!$A:$B,2,FALSE),メタV5!$1:$5,ROW()+1,FALSE)&lt;&gt;"",HLOOKUP(VLOOKUP(BY$1,項目対応表!$A:$B,2,FALSE),メタV5!$1:$5,ROW()+1,FALSE),""),"")</f>
        <v/>
      </c>
      <c r="BZ4" s="40" t="str">
        <f>IFERROR(IF(HLOOKUP(VLOOKUP(BZ$1,項目対応表!$A:$B,2,FALSE),メタV5!$1:$5,ROW()+1,FALSE)&lt;&gt;"",HLOOKUP(VLOOKUP(BZ$1,項目対応表!$A:$B,2,FALSE),メタV5!$1:$5,ROW()+1,FALSE),""),"")</f>
        <v/>
      </c>
      <c r="CA4" s="40" t="str">
        <f>IFERROR(IF(HLOOKUP(VLOOKUP(CA$1,項目対応表!$A:$B,2,FALSE),メタV5!$1:$5,ROW()+1,FALSE)&lt;&gt;"",HLOOKUP(VLOOKUP(CA$1,項目対応表!$A:$B,2,FALSE),メタV5!$1:$5,ROW()+1,FALSE),""),"")</f>
        <v/>
      </c>
      <c r="CB4" s="40" t="str">
        <f>IFERROR(IF(HLOOKUP(VLOOKUP(CB$1,項目対応表!$A:$B,2,FALSE),メタV5!$1:$5,ROW()+1,FALSE)&lt;&gt;"",HLOOKUP(VLOOKUP(CB$1,項目対応表!$A:$B,2,FALSE),メタV5!$1:$5,ROW()+1,FALSE),""),"")</f>
        <v/>
      </c>
      <c r="CC4" s="40" t="str">
        <f>IFERROR(IF(HLOOKUP(VLOOKUP(CC$1,項目対応表!$A:$B,2,FALSE),メタV5!$1:$5,ROW()+1,FALSE)&lt;&gt;"",HLOOKUP(VLOOKUP(CC$1,項目対応表!$A:$B,2,FALSE),メタV5!$1:$5,ROW()+1,FALSE),""),"")</f>
        <v>publisher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E4D1-7FC4-4E51-8FBF-D8E9FAC58F41}">
  <dimension ref="A1:B82"/>
  <sheetViews>
    <sheetView topLeftCell="A52" workbookViewId="0">
      <selection sqref="A1:AA1"/>
    </sheetView>
  </sheetViews>
  <sheetFormatPr defaultRowHeight="18"/>
  <cols>
    <col min="1" max="1" width="49.09765625" bestFit="1" customWidth="1"/>
    <col min="2" max="2" width="24.8984375" bestFit="1" customWidth="1"/>
  </cols>
  <sheetData>
    <row r="1" spans="1:2">
      <c r="A1" s="34" t="s">
        <v>546</v>
      </c>
      <c r="B1" s="35" t="s">
        <v>547</v>
      </c>
    </row>
    <row r="2" spans="1:2">
      <c r="A2" s="41" t="s">
        <v>478</v>
      </c>
      <c r="B2" s="36" t="s">
        <v>519</v>
      </c>
    </row>
    <row r="3" spans="1:2">
      <c r="A3" s="41" t="s">
        <v>479</v>
      </c>
      <c r="B3" s="36" t="s">
        <v>520</v>
      </c>
    </row>
    <row r="4" spans="1:2">
      <c r="A4" s="41" t="s">
        <v>480</v>
      </c>
      <c r="B4" s="36" t="s">
        <v>521</v>
      </c>
    </row>
    <row r="5" spans="1:2">
      <c r="A5" s="41" t="s">
        <v>481</v>
      </c>
      <c r="B5" s="36"/>
    </row>
    <row r="6" spans="1:2">
      <c r="A6" s="41" t="s">
        <v>482</v>
      </c>
      <c r="B6" s="36"/>
    </row>
    <row r="7" spans="1:2">
      <c r="A7" s="41" t="s">
        <v>483</v>
      </c>
      <c r="B7" s="36"/>
    </row>
    <row r="8" spans="1:2">
      <c r="A8" s="41" t="s">
        <v>484</v>
      </c>
      <c r="B8" s="36"/>
    </row>
    <row r="9" spans="1:2">
      <c r="A9" s="41" t="s">
        <v>485</v>
      </c>
      <c r="B9" s="36"/>
    </row>
    <row r="10" spans="1:2">
      <c r="A10" s="41" t="s">
        <v>486</v>
      </c>
      <c r="B10" s="36"/>
    </row>
    <row r="11" spans="1:2">
      <c r="A11" s="41" t="s">
        <v>487</v>
      </c>
      <c r="B11" s="36"/>
    </row>
    <row r="12" spans="1:2">
      <c r="A12" s="41" t="s">
        <v>488</v>
      </c>
      <c r="B12" s="36"/>
    </row>
    <row r="13" spans="1:2">
      <c r="A13" s="41" t="s">
        <v>489</v>
      </c>
      <c r="B13" s="36"/>
    </row>
    <row r="14" spans="1:2">
      <c r="A14" s="41" t="s">
        <v>490</v>
      </c>
      <c r="B14" s="36"/>
    </row>
    <row r="15" spans="1:2">
      <c r="A15" s="41" t="s">
        <v>410</v>
      </c>
      <c r="B15" s="36" t="s">
        <v>22</v>
      </c>
    </row>
    <row r="16" spans="1:2">
      <c r="A16" s="41" t="s">
        <v>411</v>
      </c>
      <c r="B16" s="36" t="s">
        <v>32</v>
      </c>
    </row>
    <row r="17" spans="1:2">
      <c r="A17" s="41" t="s">
        <v>551</v>
      </c>
      <c r="B17" s="36"/>
    </row>
    <row r="18" spans="1:2">
      <c r="A18" s="41" t="s">
        <v>412</v>
      </c>
      <c r="B18" s="36" t="s">
        <v>42</v>
      </c>
    </row>
    <row r="19" spans="1:2">
      <c r="A19" s="41" t="s">
        <v>413</v>
      </c>
      <c r="B19" s="36" t="s">
        <v>23</v>
      </c>
    </row>
    <row r="20" spans="1:2">
      <c r="A20" s="41" t="s">
        <v>414</v>
      </c>
      <c r="B20" s="36" t="s">
        <v>33</v>
      </c>
    </row>
    <row r="21" spans="1:2">
      <c r="A21" s="41" t="s">
        <v>553</v>
      </c>
      <c r="B21" s="36"/>
    </row>
    <row r="22" spans="1:2">
      <c r="A22" s="41" t="s">
        <v>415</v>
      </c>
      <c r="B22" s="36" t="s">
        <v>43</v>
      </c>
    </row>
    <row r="23" spans="1:2">
      <c r="A23" s="41" t="s">
        <v>450</v>
      </c>
      <c r="B23" s="36" t="s">
        <v>24</v>
      </c>
    </row>
    <row r="24" spans="1:2">
      <c r="A24" s="41" t="s">
        <v>451</v>
      </c>
      <c r="B24" s="36" t="s">
        <v>34</v>
      </c>
    </row>
    <row r="25" spans="1:2">
      <c r="A25" s="41" t="s">
        <v>555</v>
      </c>
      <c r="B25" s="36"/>
    </row>
    <row r="26" spans="1:2">
      <c r="A26" s="41" t="s">
        <v>452</v>
      </c>
      <c r="B26" s="36" t="s">
        <v>44</v>
      </c>
    </row>
    <row r="27" spans="1:2">
      <c r="A27" s="41" t="s">
        <v>453</v>
      </c>
      <c r="B27" s="36" t="s">
        <v>25</v>
      </c>
    </row>
    <row r="28" spans="1:2">
      <c r="A28" s="41" t="s">
        <v>454</v>
      </c>
      <c r="B28" s="36" t="s">
        <v>35</v>
      </c>
    </row>
    <row r="29" spans="1:2">
      <c r="A29" s="41" t="s">
        <v>557</v>
      </c>
      <c r="B29" s="36"/>
    </row>
    <row r="30" spans="1:2">
      <c r="A30" s="41" t="s">
        <v>455</v>
      </c>
      <c r="B30" s="36" t="s">
        <v>45</v>
      </c>
    </row>
    <row r="31" spans="1:2">
      <c r="A31" s="41" t="s">
        <v>456</v>
      </c>
      <c r="B31" s="36" t="s">
        <v>26</v>
      </c>
    </row>
    <row r="32" spans="1:2">
      <c r="A32" s="41" t="s">
        <v>457</v>
      </c>
      <c r="B32" s="36" t="s">
        <v>36</v>
      </c>
    </row>
    <row r="33" spans="1:2">
      <c r="A33" s="41" t="s">
        <v>559</v>
      </c>
      <c r="B33" s="36"/>
    </row>
    <row r="34" spans="1:2">
      <c r="A34" s="41" t="s">
        <v>458</v>
      </c>
      <c r="B34" s="36" t="s">
        <v>46</v>
      </c>
    </row>
    <row r="35" spans="1:2">
      <c r="A35" s="41" t="s">
        <v>459</v>
      </c>
      <c r="B35" s="36" t="s">
        <v>27</v>
      </c>
    </row>
    <row r="36" spans="1:2">
      <c r="A36" s="41" t="s">
        <v>460</v>
      </c>
      <c r="B36" s="36" t="s">
        <v>37</v>
      </c>
    </row>
    <row r="37" spans="1:2">
      <c r="A37" s="41" t="s">
        <v>561</v>
      </c>
      <c r="B37" s="36"/>
    </row>
    <row r="38" spans="1:2">
      <c r="A38" s="41" t="s">
        <v>461</v>
      </c>
      <c r="B38" s="36" t="s">
        <v>47</v>
      </c>
    </row>
    <row r="39" spans="1:2">
      <c r="A39" s="41" t="s">
        <v>462</v>
      </c>
      <c r="B39" s="36" t="s">
        <v>28</v>
      </c>
    </row>
    <row r="40" spans="1:2">
      <c r="A40" s="41" t="s">
        <v>463</v>
      </c>
      <c r="B40" s="36" t="s">
        <v>38</v>
      </c>
    </row>
    <row r="41" spans="1:2">
      <c r="A41" s="41" t="s">
        <v>563</v>
      </c>
      <c r="B41" s="36"/>
    </row>
    <row r="42" spans="1:2">
      <c r="A42" s="41" t="s">
        <v>464</v>
      </c>
      <c r="B42" s="36" t="s">
        <v>48</v>
      </c>
    </row>
    <row r="43" spans="1:2">
      <c r="A43" s="41" t="s">
        <v>465</v>
      </c>
      <c r="B43" s="36" t="s">
        <v>29</v>
      </c>
    </row>
    <row r="44" spans="1:2">
      <c r="A44" s="41" t="s">
        <v>466</v>
      </c>
      <c r="B44" s="36" t="s">
        <v>39</v>
      </c>
    </row>
    <row r="45" spans="1:2">
      <c r="A45" s="41" t="s">
        <v>565</v>
      </c>
      <c r="B45" s="36"/>
    </row>
    <row r="46" spans="1:2">
      <c r="A46" s="41" t="s">
        <v>467</v>
      </c>
      <c r="B46" s="36" t="s">
        <v>49</v>
      </c>
    </row>
    <row r="47" spans="1:2">
      <c r="A47" s="41" t="s">
        <v>468</v>
      </c>
      <c r="B47" s="36" t="s">
        <v>30</v>
      </c>
    </row>
    <row r="48" spans="1:2">
      <c r="A48" s="41" t="s">
        <v>469</v>
      </c>
      <c r="B48" s="36" t="s">
        <v>40</v>
      </c>
    </row>
    <row r="49" spans="1:2">
      <c r="A49" s="41" t="s">
        <v>567</v>
      </c>
      <c r="B49" s="36"/>
    </row>
    <row r="50" spans="1:2">
      <c r="A50" s="41" t="s">
        <v>470</v>
      </c>
      <c r="B50" s="36" t="s">
        <v>50</v>
      </c>
    </row>
    <row r="51" spans="1:2">
      <c r="A51" s="41" t="s">
        <v>471</v>
      </c>
      <c r="B51" s="36" t="s">
        <v>31</v>
      </c>
    </row>
    <row r="52" spans="1:2">
      <c r="A52" s="41" t="s">
        <v>472</v>
      </c>
      <c r="B52" s="36" t="s">
        <v>41</v>
      </c>
    </row>
    <row r="53" spans="1:2">
      <c r="A53" s="41" t="s">
        <v>569</v>
      </c>
      <c r="B53" s="36"/>
    </row>
    <row r="54" spans="1:2">
      <c r="A54" s="41" t="s">
        <v>473</v>
      </c>
      <c r="B54" s="36" t="s">
        <v>51</v>
      </c>
    </row>
    <row r="55" spans="1:2">
      <c r="A55" s="41" t="s">
        <v>491</v>
      </c>
      <c r="B55" s="36" t="s">
        <v>522</v>
      </c>
    </row>
    <row r="56" spans="1:2">
      <c r="A56" s="41" t="s">
        <v>492</v>
      </c>
      <c r="B56" s="36" t="s">
        <v>523</v>
      </c>
    </row>
    <row r="57" spans="1:2">
      <c r="A57" s="41" t="s">
        <v>493</v>
      </c>
      <c r="B57" s="36" t="s">
        <v>524</v>
      </c>
    </row>
    <row r="58" spans="1:2">
      <c r="A58" s="41" t="s">
        <v>494</v>
      </c>
      <c r="B58" s="36" t="s">
        <v>525</v>
      </c>
    </row>
    <row r="59" spans="1:2">
      <c r="A59" s="41" t="s">
        <v>495</v>
      </c>
      <c r="B59" s="36" t="s">
        <v>526</v>
      </c>
    </row>
    <row r="60" spans="1:2">
      <c r="A60" s="41" t="s">
        <v>496</v>
      </c>
      <c r="B60" s="36" t="s">
        <v>527</v>
      </c>
    </row>
    <row r="61" spans="1:2">
      <c r="A61" s="41" t="s">
        <v>497</v>
      </c>
      <c r="B61" s="37" t="s">
        <v>528</v>
      </c>
    </row>
    <row r="62" spans="1:2">
      <c r="A62" s="41" t="s">
        <v>498</v>
      </c>
      <c r="B62" s="37" t="s">
        <v>529</v>
      </c>
    </row>
    <row r="63" spans="1:2">
      <c r="A63" s="41" t="s">
        <v>499</v>
      </c>
      <c r="B63" s="37" t="s">
        <v>530</v>
      </c>
    </row>
    <row r="64" spans="1:2">
      <c r="A64" s="41" t="s">
        <v>500</v>
      </c>
      <c r="B64" s="37" t="s">
        <v>531</v>
      </c>
    </row>
    <row r="65" spans="1:2">
      <c r="A65" s="41" t="s">
        <v>501</v>
      </c>
      <c r="B65" s="37" t="s">
        <v>532</v>
      </c>
    </row>
    <row r="66" spans="1:2">
      <c r="A66" s="41" t="s">
        <v>502</v>
      </c>
      <c r="B66" s="37" t="s">
        <v>533</v>
      </c>
    </row>
    <row r="67" spans="1:2">
      <c r="A67" s="41" t="s">
        <v>503</v>
      </c>
      <c r="B67" s="36" t="s">
        <v>534</v>
      </c>
    </row>
    <row r="68" spans="1:2">
      <c r="A68" s="36" t="s">
        <v>504</v>
      </c>
      <c r="B68" s="36"/>
    </row>
    <row r="69" spans="1:2">
      <c r="A69" s="41" t="s">
        <v>505</v>
      </c>
      <c r="B69" s="36" t="s">
        <v>535</v>
      </c>
    </row>
    <row r="70" spans="1:2">
      <c r="A70" s="36" t="s">
        <v>506</v>
      </c>
      <c r="B70" s="36"/>
    </row>
    <row r="71" spans="1:2">
      <c r="A71" s="41" t="s">
        <v>507</v>
      </c>
      <c r="B71" s="36" t="s">
        <v>536</v>
      </c>
    </row>
    <row r="72" spans="1:2">
      <c r="A72" s="41" t="s">
        <v>508</v>
      </c>
      <c r="B72" s="36" t="s">
        <v>537</v>
      </c>
    </row>
    <row r="73" spans="1:2">
      <c r="A73" s="41" t="s">
        <v>509</v>
      </c>
      <c r="B73" s="37" t="s">
        <v>538</v>
      </c>
    </row>
    <row r="74" spans="1:2">
      <c r="A74" s="41" t="s">
        <v>510</v>
      </c>
      <c r="B74" s="36" t="s">
        <v>539</v>
      </c>
    </row>
    <row r="75" spans="1:2">
      <c r="A75" s="41" t="s">
        <v>511</v>
      </c>
      <c r="B75" s="36" t="s">
        <v>540</v>
      </c>
    </row>
    <row r="76" spans="1:2">
      <c r="A76" s="41" t="s">
        <v>512</v>
      </c>
      <c r="B76" s="36" t="s">
        <v>541</v>
      </c>
    </row>
    <row r="77" spans="1:2">
      <c r="A77" s="41" t="s">
        <v>513</v>
      </c>
      <c r="B77" s="36" t="s">
        <v>542</v>
      </c>
    </row>
    <row r="78" spans="1:2">
      <c r="A78" s="41" t="s">
        <v>514</v>
      </c>
      <c r="B78" s="36" t="s">
        <v>543</v>
      </c>
    </row>
    <row r="79" spans="1:2">
      <c r="A79" s="41" t="s">
        <v>515</v>
      </c>
      <c r="B79" s="36"/>
    </row>
    <row r="80" spans="1:2">
      <c r="A80" s="41" t="s">
        <v>516</v>
      </c>
      <c r="B80" s="36"/>
    </row>
    <row r="81" spans="1:2">
      <c r="A81" s="41" t="s">
        <v>517</v>
      </c>
      <c r="B81" s="36" t="s">
        <v>544</v>
      </c>
    </row>
    <row r="82" spans="1:2">
      <c r="A82" s="41" t="s">
        <v>518</v>
      </c>
      <c r="B82" s="36" t="s">
        <v>545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3"/>
  <sheetViews>
    <sheetView workbookViewId="0">
      <selection sqref="A1:AA1"/>
    </sheetView>
  </sheetViews>
  <sheetFormatPr defaultRowHeight="18"/>
  <cols>
    <col min="1" max="1" width="21.59765625" bestFit="1" customWidth="1"/>
    <col min="5" max="5" width="24" customWidth="1"/>
    <col min="13" max="14" width="9" style="10"/>
  </cols>
  <sheetData>
    <row r="1" spans="1:14">
      <c r="A1" s="4"/>
      <c r="B1" s="5" t="s">
        <v>151</v>
      </c>
      <c r="C1" s="4"/>
      <c r="D1" s="4"/>
      <c r="E1" s="4"/>
      <c r="F1" s="4"/>
      <c r="G1" s="4"/>
      <c r="H1" s="4"/>
    </row>
    <row r="2" spans="1:14">
      <c r="A2" s="4"/>
      <c r="B2" s="5"/>
      <c r="C2" s="4"/>
      <c r="D2" s="4"/>
      <c r="E2" s="4"/>
      <c r="F2" s="4"/>
      <c r="G2" s="4"/>
      <c r="H2" s="4"/>
    </row>
    <row r="3" spans="1:14">
      <c r="A3" s="322" t="s">
        <v>223</v>
      </c>
      <c r="B3" s="323"/>
      <c r="C3" s="4"/>
      <c r="D3" s="12"/>
      <c r="E3" s="320" t="s">
        <v>146</v>
      </c>
      <c r="F3" s="321"/>
      <c r="G3" s="12"/>
      <c r="H3" s="320" t="s">
        <v>138</v>
      </c>
      <c r="I3" s="321"/>
      <c r="L3">
        <v>1960</v>
      </c>
      <c r="M3" s="16" t="s">
        <v>230</v>
      </c>
      <c r="N3" s="16" t="s">
        <v>230</v>
      </c>
    </row>
    <row r="4" spans="1:14">
      <c r="A4" s="6" t="s">
        <v>152</v>
      </c>
      <c r="B4" s="6" t="s">
        <v>153</v>
      </c>
      <c r="C4" s="4"/>
      <c r="D4" s="12"/>
      <c r="E4" s="11" t="s">
        <v>152</v>
      </c>
      <c r="F4" s="7" t="s">
        <v>153</v>
      </c>
      <c r="G4" s="13"/>
      <c r="H4" s="11" t="s">
        <v>152</v>
      </c>
      <c r="I4" s="7" t="s">
        <v>153</v>
      </c>
      <c r="L4">
        <v>1961</v>
      </c>
      <c r="M4" s="16" t="s">
        <v>231</v>
      </c>
      <c r="N4" s="16" t="s">
        <v>231</v>
      </c>
    </row>
    <row r="5" spans="1:14">
      <c r="A5" s="7" t="s">
        <v>154</v>
      </c>
      <c r="B5" s="7" t="s">
        <v>155</v>
      </c>
      <c r="C5" s="4"/>
      <c r="D5" s="12"/>
      <c r="E5" s="11" t="s">
        <v>154</v>
      </c>
      <c r="F5" s="7" t="s">
        <v>155</v>
      </c>
      <c r="G5" s="12"/>
      <c r="H5" s="11" t="s">
        <v>221</v>
      </c>
      <c r="I5" s="7" t="s">
        <v>156</v>
      </c>
      <c r="L5">
        <v>1962</v>
      </c>
      <c r="M5" s="16" t="s">
        <v>232</v>
      </c>
      <c r="N5" s="16" t="s">
        <v>232</v>
      </c>
    </row>
    <row r="6" spans="1:14">
      <c r="A6" s="7" t="s">
        <v>157</v>
      </c>
      <c r="B6" s="7" t="s">
        <v>158</v>
      </c>
      <c r="C6" s="4"/>
      <c r="D6" s="12"/>
      <c r="E6" s="11" t="s">
        <v>157</v>
      </c>
      <c r="F6" s="7" t="s">
        <v>159</v>
      </c>
      <c r="G6" s="12"/>
      <c r="H6" s="11" t="s">
        <v>160</v>
      </c>
      <c r="I6" s="7" t="s">
        <v>549</v>
      </c>
      <c r="L6">
        <v>1963</v>
      </c>
      <c r="M6" s="16" t="s">
        <v>233</v>
      </c>
      <c r="N6" s="16" t="s">
        <v>233</v>
      </c>
    </row>
    <row r="7" spans="1:14">
      <c r="A7" s="7" t="s">
        <v>161</v>
      </c>
      <c r="B7" s="7" t="s">
        <v>162</v>
      </c>
      <c r="C7" s="4"/>
      <c r="D7" s="12"/>
      <c r="E7" s="11" t="s">
        <v>164</v>
      </c>
      <c r="F7" s="7" t="s">
        <v>163</v>
      </c>
      <c r="G7" s="12"/>
      <c r="H7" s="11" t="s">
        <v>166</v>
      </c>
      <c r="I7" s="7" t="s">
        <v>165</v>
      </c>
      <c r="L7">
        <v>1964</v>
      </c>
      <c r="M7" s="16" t="s">
        <v>234</v>
      </c>
      <c r="N7" s="16" t="s">
        <v>234</v>
      </c>
    </row>
    <row r="8" spans="1:14">
      <c r="A8" s="7" t="s">
        <v>167</v>
      </c>
      <c r="B8" s="7" t="s">
        <v>168</v>
      </c>
      <c r="C8" s="4"/>
      <c r="D8" s="12"/>
      <c r="E8" s="11" t="s">
        <v>170</v>
      </c>
      <c r="F8" s="7" t="s">
        <v>169</v>
      </c>
      <c r="G8" s="12"/>
      <c r="H8" s="11" t="s">
        <v>172</v>
      </c>
      <c r="I8" s="7" t="s">
        <v>171</v>
      </c>
      <c r="L8">
        <v>1965</v>
      </c>
      <c r="M8" s="16" t="s">
        <v>235</v>
      </c>
      <c r="N8" s="16" t="s">
        <v>235</v>
      </c>
    </row>
    <row r="9" spans="1:14">
      <c r="A9" s="7" t="s">
        <v>173</v>
      </c>
      <c r="B9" s="7" t="s">
        <v>174</v>
      </c>
      <c r="C9" s="4"/>
      <c r="D9" s="12"/>
      <c r="E9" s="11" t="s">
        <v>161</v>
      </c>
      <c r="F9" s="7" t="s">
        <v>175</v>
      </c>
      <c r="G9" s="12"/>
      <c r="H9" s="11" t="s">
        <v>183</v>
      </c>
      <c r="I9" s="7" t="s">
        <v>182</v>
      </c>
      <c r="L9">
        <v>1966</v>
      </c>
      <c r="M9" s="16" t="s">
        <v>236</v>
      </c>
      <c r="N9" s="16" t="s">
        <v>236</v>
      </c>
    </row>
    <row r="10" spans="1:14">
      <c r="A10" s="7" t="s">
        <v>176</v>
      </c>
      <c r="B10" s="7" t="s">
        <v>177</v>
      </c>
      <c r="C10" s="4"/>
      <c r="D10" s="12"/>
      <c r="E10" s="11" t="s">
        <v>167</v>
      </c>
      <c r="F10" s="7" t="s">
        <v>178</v>
      </c>
      <c r="G10" s="12"/>
      <c r="H10" s="11" t="s">
        <v>187</v>
      </c>
      <c r="I10" s="7" t="s">
        <v>571</v>
      </c>
      <c r="L10">
        <v>1967</v>
      </c>
      <c r="M10" s="16" t="s">
        <v>237</v>
      </c>
      <c r="N10" s="16" t="s">
        <v>237</v>
      </c>
    </row>
    <row r="11" spans="1:14">
      <c r="A11" s="7" t="s">
        <v>179</v>
      </c>
      <c r="B11" s="7" t="s">
        <v>180</v>
      </c>
      <c r="C11" s="4"/>
      <c r="D11" s="12"/>
      <c r="E11" s="11" t="s">
        <v>173</v>
      </c>
      <c r="F11" s="7" t="s">
        <v>181</v>
      </c>
      <c r="G11" s="12"/>
      <c r="H11" s="11" t="s">
        <v>548</v>
      </c>
      <c r="I11" s="7" t="s">
        <v>572</v>
      </c>
      <c r="L11">
        <v>1968</v>
      </c>
      <c r="M11" s="16" t="s">
        <v>238</v>
      </c>
      <c r="N11" s="16" t="s">
        <v>238</v>
      </c>
    </row>
    <row r="12" spans="1:14">
      <c r="A12" s="7" t="s">
        <v>184</v>
      </c>
      <c r="B12" s="7" t="s">
        <v>185</v>
      </c>
      <c r="C12" s="4"/>
      <c r="D12" s="12"/>
      <c r="E12" s="11" t="s">
        <v>176</v>
      </c>
      <c r="F12" s="7" t="s">
        <v>186</v>
      </c>
      <c r="G12" s="12"/>
      <c r="H12" s="11"/>
      <c r="I12" s="7"/>
      <c r="L12">
        <v>1969</v>
      </c>
      <c r="M12" s="16" t="s">
        <v>239</v>
      </c>
      <c r="N12" s="16" t="s">
        <v>239</v>
      </c>
    </row>
    <row r="13" spans="1:14">
      <c r="A13" s="7" t="s">
        <v>188</v>
      </c>
      <c r="B13" s="7" t="s">
        <v>189</v>
      </c>
      <c r="C13" s="4"/>
      <c r="D13" s="12"/>
      <c r="E13" s="11" t="s">
        <v>179</v>
      </c>
      <c r="F13" s="7" t="s">
        <v>190</v>
      </c>
      <c r="G13" s="4"/>
      <c r="H13" s="4"/>
      <c r="L13">
        <v>1970</v>
      </c>
      <c r="M13" s="16" t="s">
        <v>240</v>
      </c>
      <c r="N13" s="16" t="s">
        <v>240</v>
      </c>
    </row>
    <row r="14" spans="1:14">
      <c r="A14" s="7" t="s">
        <v>191</v>
      </c>
      <c r="B14" s="7" t="s">
        <v>192</v>
      </c>
      <c r="C14" s="4"/>
      <c r="D14" s="12"/>
      <c r="E14" s="11" t="s">
        <v>184</v>
      </c>
      <c r="F14" s="7" t="s">
        <v>193</v>
      </c>
      <c r="G14" s="4"/>
      <c r="H14" s="4"/>
      <c r="L14">
        <v>1971</v>
      </c>
      <c r="M14" s="16" t="s">
        <v>241</v>
      </c>
      <c r="N14" s="16" t="s">
        <v>241</v>
      </c>
    </row>
    <row r="15" spans="1:14">
      <c r="A15" s="7" t="s">
        <v>194</v>
      </c>
      <c r="B15" s="7" t="s">
        <v>195</v>
      </c>
      <c r="C15" s="4"/>
      <c r="D15" s="12"/>
      <c r="E15" s="11" t="s">
        <v>188</v>
      </c>
      <c r="F15" s="7" t="s">
        <v>196</v>
      </c>
      <c r="G15" s="4"/>
      <c r="H15" s="4"/>
      <c r="L15">
        <v>1972</v>
      </c>
      <c r="N15" s="16" t="s">
        <v>242</v>
      </c>
    </row>
    <row r="16" spans="1:14">
      <c r="A16" s="7" t="s">
        <v>197</v>
      </c>
      <c r="B16" s="7" t="s">
        <v>198</v>
      </c>
      <c r="C16" s="4"/>
      <c r="D16" s="12"/>
      <c r="E16" s="11" t="s">
        <v>191</v>
      </c>
      <c r="F16" s="7" t="s">
        <v>199</v>
      </c>
      <c r="G16" s="4"/>
      <c r="H16" s="324" t="s">
        <v>224</v>
      </c>
      <c r="I16" s="321"/>
      <c r="L16">
        <v>1973</v>
      </c>
      <c r="N16" s="16" t="s">
        <v>243</v>
      </c>
    </row>
    <row r="17" spans="1:14">
      <c r="A17" s="7" t="s">
        <v>200</v>
      </c>
      <c r="B17" s="7" t="s">
        <v>201</v>
      </c>
      <c r="C17" s="4"/>
      <c r="D17" s="12"/>
      <c r="E17" s="11" t="s">
        <v>194</v>
      </c>
      <c r="F17" s="7" t="s">
        <v>202</v>
      </c>
      <c r="G17" s="4"/>
      <c r="H17" s="7" t="s">
        <v>225</v>
      </c>
      <c r="I17" s="15" t="s">
        <v>228</v>
      </c>
      <c r="L17">
        <v>1974</v>
      </c>
      <c r="N17" s="16" t="s">
        <v>244</v>
      </c>
    </row>
    <row r="18" spans="1:14">
      <c r="A18" s="7" t="s">
        <v>203</v>
      </c>
      <c r="B18" s="7" t="s">
        <v>204</v>
      </c>
      <c r="C18" s="4"/>
      <c r="D18" s="12"/>
      <c r="E18" s="11" t="s">
        <v>197</v>
      </c>
      <c r="F18" s="7" t="s">
        <v>205</v>
      </c>
      <c r="G18" s="4"/>
      <c r="H18" s="7" t="s">
        <v>404</v>
      </c>
      <c r="I18" s="15" t="s">
        <v>229</v>
      </c>
      <c r="L18">
        <v>1975</v>
      </c>
      <c r="N18" s="16" t="s">
        <v>245</v>
      </c>
    </row>
    <row r="19" spans="1:14">
      <c r="A19" s="4"/>
      <c r="B19" s="4"/>
      <c r="C19" s="4"/>
      <c r="D19" s="12"/>
      <c r="E19" s="11" t="s">
        <v>200</v>
      </c>
      <c r="F19" s="7" t="s">
        <v>206</v>
      </c>
      <c r="G19" s="4"/>
      <c r="H19" s="7" t="s">
        <v>226</v>
      </c>
      <c r="I19" s="15" t="s">
        <v>227</v>
      </c>
      <c r="L19">
        <v>1976</v>
      </c>
      <c r="N19" s="16" t="s">
        <v>246</v>
      </c>
    </row>
    <row r="20" spans="1:14">
      <c r="A20" s="4"/>
      <c r="B20" s="4"/>
      <c r="C20" s="4"/>
      <c r="D20" s="12"/>
      <c r="E20" s="11" t="s">
        <v>203</v>
      </c>
      <c r="F20" s="7" t="s">
        <v>207</v>
      </c>
      <c r="G20" s="4"/>
      <c r="H20" s="4"/>
      <c r="L20">
        <v>1977</v>
      </c>
      <c r="N20" s="16" t="s">
        <v>247</v>
      </c>
    </row>
    <row r="21" spans="1:14">
      <c r="A21" s="4"/>
      <c r="B21" s="4"/>
      <c r="C21" s="4"/>
      <c r="D21" s="4"/>
      <c r="E21" s="4"/>
      <c r="F21" s="4"/>
      <c r="G21" s="4"/>
      <c r="H21" s="4"/>
      <c r="L21">
        <v>1978</v>
      </c>
      <c r="N21" s="16" t="s">
        <v>248</v>
      </c>
    </row>
    <row r="22" spans="1:14">
      <c r="A22" s="4"/>
      <c r="B22" s="4"/>
      <c r="C22" s="4"/>
      <c r="D22" s="4"/>
      <c r="E22" s="4"/>
      <c r="F22" s="4"/>
      <c r="G22" s="4"/>
      <c r="H22" s="4"/>
      <c r="L22">
        <v>1979</v>
      </c>
      <c r="N22" s="16" t="s">
        <v>249</v>
      </c>
    </row>
    <row r="23" spans="1:14">
      <c r="A23" s="8"/>
      <c r="B23" s="9"/>
      <c r="C23" s="4"/>
      <c r="D23" s="319" t="s">
        <v>208</v>
      </c>
      <c r="E23" s="319"/>
      <c r="F23" s="14" t="s">
        <v>222</v>
      </c>
      <c r="G23" s="4"/>
      <c r="H23" s="4"/>
      <c r="L23">
        <v>1980</v>
      </c>
      <c r="N23" s="16" t="s">
        <v>250</v>
      </c>
    </row>
    <row r="24" spans="1:14">
      <c r="A24" s="7" t="s">
        <v>152</v>
      </c>
      <c r="B24" s="7" t="s">
        <v>153</v>
      </c>
      <c r="C24" s="4"/>
      <c r="D24" s="7" t="s">
        <v>209</v>
      </c>
      <c r="E24" s="7" t="s">
        <v>210</v>
      </c>
      <c r="F24" s="4"/>
      <c r="G24" s="4"/>
      <c r="H24" s="4"/>
      <c r="L24">
        <v>1981</v>
      </c>
      <c r="N24" s="16" t="s">
        <v>251</v>
      </c>
    </row>
    <row r="25" spans="1:14">
      <c r="A25" s="7" t="s">
        <v>211</v>
      </c>
      <c r="B25" s="7" t="s">
        <v>212</v>
      </c>
      <c r="C25" s="4"/>
      <c r="D25" s="7" t="s">
        <v>213</v>
      </c>
      <c r="E25" s="7" t="s">
        <v>214</v>
      </c>
      <c r="F25" s="4"/>
      <c r="G25" s="4"/>
      <c r="L25">
        <v>1982</v>
      </c>
      <c r="N25" s="16" t="s">
        <v>252</v>
      </c>
    </row>
    <row r="26" spans="1:14">
      <c r="A26" s="7" t="s">
        <v>215</v>
      </c>
      <c r="B26" s="7" t="s">
        <v>216</v>
      </c>
      <c r="C26" s="4"/>
      <c r="D26" s="7" t="s">
        <v>217</v>
      </c>
      <c r="E26" s="7" t="s">
        <v>218</v>
      </c>
      <c r="F26" s="4"/>
      <c r="G26" s="4"/>
      <c r="L26">
        <v>1983</v>
      </c>
      <c r="N26" s="16" t="s">
        <v>253</v>
      </c>
    </row>
    <row r="27" spans="1:14">
      <c r="A27" s="7" t="s">
        <v>219</v>
      </c>
      <c r="B27" s="7" t="s">
        <v>220</v>
      </c>
      <c r="C27" s="4"/>
      <c r="D27" s="4"/>
      <c r="E27" s="4"/>
      <c r="F27" s="4"/>
      <c r="G27" s="4"/>
      <c r="L27">
        <v>1984</v>
      </c>
      <c r="N27" s="16" t="s">
        <v>254</v>
      </c>
    </row>
    <row r="28" spans="1:14">
      <c r="L28">
        <v>1985</v>
      </c>
      <c r="N28" s="16" t="s">
        <v>255</v>
      </c>
    </row>
    <row r="29" spans="1:14">
      <c r="L29">
        <v>1986</v>
      </c>
      <c r="N29" s="16" t="s">
        <v>256</v>
      </c>
    </row>
    <row r="30" spans="1:14">
      <c r="L30">
        <v>1987</v>
      </c>
      <c r="N30" s="16" t="s">
        <v>257</v>
      </c>
    </row>
    <row r="31" spans="1:14">
      <c r="L31">
        <v>1988</v>
      </c>
      <c r="N31" s="16" t="s">
        <v>258</v>
      </c>
    </row>
    <row r="32" spans="1:14">
      <c r="L32">
        <v>1989</v>
      </c>
      <c r="N32" s="16" t="s">
        <v>259</v>
      </c>
    </row>
    <row r="33" spans="12:14">
      <c r="L33">
        <v>1990</v>
      </c>
      <c r="N33" s="16" t="s">
        <v>260</v>
      </c>
    </row>
    <row r="34" spans="12:14">
      <c r="L34">
        <v>1991</v>
      </c>
    </row>
    <row r="35" spans="12:14">
      <c r="L35">
        <v>1992</v>
      </c>
    </row>
    <row r="36" spans="12:14">
      <c r="L36">
        <v>1993</v>
      </c>
    </row>
    <row r="37" spans="12:14">
      <c r="L37">
        <v>1994</v>
      </c>
    </row>
    <row r="38" spans="12:14">
      <c r="L38">
        <v>1995</v>
      </c>
    </row>
    <row r="39" spans="12:14">
      <c r="L39">
        <v>1996</v>
      </c>
    </row>
    <row r="40" spans="12:14">
      <c r="L40">
        <v>1997</v>
      </c>
    </row>
    <row r="41" spans="12:14">
      <c r="L41">
        <v>1998</v>
      </c>
    </row>
    <row r="42" spans="12:14">
      <c r="L42">
        <v>1999</v>
      </c>
    </row>
    <row r="43" spans="12:14">
      <c r="L43">
        <v>2000</v>
      </c>
    </row>
    <row r="44" spans="12:14">
      <c r="L44">
        <v>2001</v>
      </c>
    </row>
    <row r="45" spans="12:14">
      <c r="L45">
        <v>2002</v>
      </c>
    </row>
    <row r="46" spans="12:14">
      <c r="L46">
        <v>2003</v>
      </c>
    </row>
    <row r="47" spans="12:14">
      <c r="L47">
        <v>2004</v>
      </c>
    </row>
    <row r="48" spans="12:14">
      <c r="L48">
        <v>2005</v>
      </c>
    </row>
    <row r="49" spans="12:12">
      <c r="L49">
        <v>2006</v>
      </c>
    </row>
    <row r="50" spans="12:12">
      <c r="L50">
        <v>2007</v>
      </c>
    </row>
    <row r="51" spans="12:12">
      <c r="L51">
        <v>2008</v>
      </c>
    </row>
    <row r="52" spans="12:12">
      <c r="L52">
        <v>2009</v>
      </c>
    </row>
    <row r="53" spans="12:12">
      <c r="L53">
        <v>2010</v>
      </c>
    </row>
    <row r="54" spans="12:12">
      <c r="L54">
        <v>2011</v>
      </c>
    </row>
    <row r="55" spans="12:12">
      <c r="L55">
        <v>2012</v>
      </c>
    </row>
    <row r="56" spans="12:12">
      <c r="L56">
        <v>2013</v>
      </c>
    </row>
    <row r="57" spans="12:12">
      <c r="L57">
        <v>2014</v>
      </c>
    </row>
    <row r="58" spans="12:12">
      <c r="L58">
        <v>2015</v>
      </c>
    </row>
    <row r="59" spans="12:12">
      <c r="L59">
        <v>2016</v>
      </c>
    </row>
    <row r="60" spans="12:12">
      <c r="L60">
        <v>2017</v>
      </c>
    </row>
    <row r="61" spans="12:12">
      <c r="L61">
        <v>2018</v>
      </c>
    </row>
    <row r="62" spans="12:12">
      <c r="L62">
        <v>2019</v>
      </c>
    </row>
    <row r="63" spans="12:12">
      <c r="L63">
        <v>2020</v>
      </c>
    </row>
    <row r="64" spans="12:12">
      <c r="L64">
        <v>2021</v>
      </c>
    </row>
    <row r="65" spans="12:12">
      <c r="L65">
        <v>2022</v>
      </c>
    </row>
    <row r="66" spans="12:12">
      <c r="L66">
        <v>2023</v>
      </c>
    </row>
    <row r="67" spans="12:12">
      <c r="L67">
        <v>2024</v>
      </c>
    </row>
    <row r="68" spans="12:12">
      <c r="L68">
        <v>2025</v>
      </c>
    </row>
    <row r="69" spans="12:12">
      <c r="L69">
        <v>2026</v>
      </c>
    </row>
    <row r="70" spans="12:12">
      <c r="L70">
        <v>2027</v>
      </c>
    </row>
    <row r="71" spans="12:12">
      <c r="L71">
        <v>2028</v>
      </c>
    </row>
    <row r="72" spans="12:12">
      <c r="L72">
        <v>2029</v>
      </c>
    </row>
    <row r="73" spans="12:12">
      <c r="L73">
        <v>2030</v>
      </c>
    </row>
    <row r="74" spans="12:12">
      <c r="L74">
        <v>2031</v>
      </c>
    </row>
    <row r="75" spans="12:12">
      <c r="L75">
        <v>2032</v>
      </c>
    </row>
    <row r="76" spans="12:12">
      <c r="L76">
        <v>2033</v>
      </c>
    </row>
    <row r="77" spans="12:12">
      <c r="L77">
        <v>2034</v>
      </c>
    </row>
    <row r="78" spans="12:12">
      <c r="L78">
        <v>2035</v>
      </c>
    </row>
    <row r="79" spans="12:12">
      <c r="L79">
        <v>2036</v>
      </c>
    </row>
    <row r="80" spans="12:12">
      <c r="L80">
        <v>2037</v>
      </c>
    </row>
    <row r="81" spans="12:12">
      <c r="L81">
        <v>2038</v>
      </c>
    </row>
    <row r="82" spans="12:12">
      <c r="L82">
        <v>2039</v>
      </c>
    </row>
    <row r="83" spans="12:12">
      <c r="L83">
        <v>2040</v>
      </c>
    </row>
  </sheetData>
  <mergeCells count="5">
    <mergeCell ref="D23:E23"/>
    <mergeCell ref="H3:I3"/>
    <mergeCell ref="A3:B3"/>
    <mergeCell ref="E3:F3"/>
    <mergeCell ref="H16:I16"/>
  </mergeCells>
  <phoneticPr fontId="4"/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zoomScale="115" zoomScaleNormal="115" workbookViewId="0">
      <selection sqref="A1:AA1"/>
    </sheetView>
  </sheetViews>
  <sheetFormatPr defaultColWidth="9" defaultRowHeight="18"/>
  <cols>
    <col min="1" max="1" width="27.8984375" style="29" customWidth="1"/>
    <col min="2" max="2" width="11.5" style="29" customWidth="1"/>
    <col min="3" max="3" width="9" style="29" customWidth="1"/>
    <col min="4" max="4" width="21.5" style="29" customWidth="1"/>
    <col min="5" max="5" width="23.5" style="29" customWidth="1"/>
    <col min="6" max="6" width="26.59765625" style="29" customWidth="1"/>
    <col min="7" max="16384" width="9" style="44"/>
  </cols>
  <sheetData>
    <row r="1" spans="1:6" ht="52.8">
      <c r="A1" s="20" t="s">
        <v>574</v>
      </c>
      <c r="B1" s="20" t="s">
        <v>575</v>
      </c>
      <c r="C1" s="19" t="s">
        <v>576</v>
      </c>
      <c r="D1" s="31" t="s">
        <v>577</v>
      </c>
      <c r="E1" s="32" t="s">
        <v>578</v>
      </c>
      <c r="F1" s="32" t="s">
        <v>579</v>
      </c>
    </row>
    <row r="2" spans="1:6" ht="39.6">
      <c r="A2" s="30" t="s">
        <v>580</v>
      </c>
      <c r="B2" s="18" t="s">
        <v>261</v>
      </c>
      <c r="C2" s="17"/>
      <c r="D2" s="33" t="s">
        <v>332</v>
      </c>
      <c r="E2" s="33" t="s">
        <v>331</v>
      </c>
      <c r="F2" s="33" t="s">
        <v>330</v>
      </c>
    </row>
    <row r="3" spans="1:6" ht="39.6">
      <c r="A3" s="30" t="s">
        <v>581</v>
      </c>
      <c r="B3" s="18" t="s">
        <v>262</v>
      </c>
      <c r="C3" s="17" t="s">
        <v>263</v>
      </c>
      <c r="D3" s="33" t="s">
        <v>335</v>
      </c>
      <c r="E3" s="33" t="s">
        <v>336</v>
      </c>
      <c r="F3" s="33" t="s">
        <v>337</v>
      </c>
    </row>
    <row r="4" spans="1:6" ht="39.6">
      <c r="A4" s="30" t="s">
        <v>582</v>
      </c>
      <c r="B4" s="18" t="s">
        <v>264</v>
      </c>
      <c r="C4" s="17"/>
      <c r="D4" s="33" t="s">
        <v>338</v>
      </c>
      <c r="E4" s="33" t="s">
        <v>339</v>
      </c>
      <c r="F4" s="33" t="s">
        <v>583</v>
      </c>
    </row>
    <row r="5" spans="1:6" ht="39.6">
      <c r="A5" s="30" t="s">
        <v>584</v>
      </c>
      <c r="B5" s="18" t="s">
        <v>264</v>
      </c>
      <c r="C5" s="17"/>
      <c r="D5" s="33" t="s">
        <v>338</v>
      </c>
      <c r="E5" s="33" t="s">
        <v>339</v>
      </c>
      <c r="F5" s="33" t="s">
        <v>583</v>
      </c>
    </row>
    <row r="6" spans="1:6" ht="39.6">
      <c r="A6" s="30" t="s">
        <v>585</v>
      </c>
      <c r="B6" s="18" t="s">
        <v>265</v>
      </c>
      <c r="C6" s="17" t="s">
        <v>266</v>
      </c>
      <c r="D6" s="33" t="s">
        <v>340</v>
      </c>
      <c r="E6" s="33" t="s">
        <v>341</v>
      </c>
      <c r="F6" s="33" t="s">
        <v>342</v>
      </c>
    </row>
    <row r="7" spans="1:6" ht="52.8">
      <c r="A7" s="30" t="s">
        <v>586</v>
      </c>
      <c r="B7" s="18" t="s">
        <v>267</v>
      </c>
      <c r="C7" s="17" t="s">
        <v>268</v>
      </c>
      <c r="D7" s="33" t="s">
        <v>343</v>
      </c>
      <c r="E7" s="33" t="s">
        <v>344</v>
      </c>
      <c r="F7" s="33" t="s">
        <v>345</v>
      </c>
    </row>
    <row r="8" spans="1:6" ht="39.6">
      <c r="A8" s="30" t="s">
        <v>587</v>
      </c>
      <c r="B8" s="18" t="s">
        <v>588</v>
      </c>
      <c r="C8" s="17" t="s">
        <v>589</v>
      </c>
      <c r="D8" s="33" t="s">
        <v>590</v>
      </c>
      <c r="E8" s="33" t="s">
        <v>591</v>
      </c>
      <c r="F8" s="33" t="s">
        <v>592</v>
      </c>
    </row>
    <row r="9" spans="1:6" ht="26.4">
      <c r="A9" s="30" t="s">
        <v>593</v>
      </c>
      <c r="B9" s="18" t="s">
        <v>594</v>
      </c>
      <c r="C9" s="17" t="s">
        <v>269</v>
      </c>
      <c r="D9" s="33" t="s">
        <v>350</v>
      </c>
      <c r="E9" s="33" t="s">
        <v>351</v>
      </c>
      <c r="F9" s="33" t="s">
        <v>352</v>
      </c>
    </row>
    <row r="10" spans="1:6" ht="66">
      <c r="A10" s="30" t="s">
        <v>595</v>
      </c>
      <c r="B10" s="18" t="s">
        <v>596</v>
      </c>
      <c r="C10" s="17" t="s">
        <v>270</v>
      </c>
      <c r="D10" s="33" t="s">
        <v>353</v>
      </c>
      <c r="E10" s="33" t="s">
        <v>354</v>
      </c>
      <c r="F10" s="33" t="s">
        <v>597</v>
      </c>
    </row>
    <row r="11" spans="1:6" ht="26.4">
      <c r="A11" s="30" t="s">
        <v>598</v>
      </c>
      <c r="B11" s="18" t="s">
        <v>271</v>
      </c>
      <c r="C11" s="17" t="s">
        <v>272</v>
      </c>
      <c r="D11" s="33" t="s">
        <v>332</v>
      </c>
      <c r="E11" s="33" t="s">
        <v>331</v>
      </c>
      <c r="F11" s="33"/>
    </row>
    <row r="12" spans="1:6" ht="26.4">
      <c r="A12" s="30" t="s">
        <v>599</v>
      </c>
      <c r="B12" s="18" t="s">
        <v>273</v>
      </c>
      <c r="C12" s="17" t="s">
        <v>274</v>
      </c>
      <c r="D12" s="33" t="s">
        <v>355</v>
      </c>
      <c r="E12" s="33" t="s">
        <v>356</v>
      </c>
      <c r="F12" s="33" t="s">
        <v>357</v>
      </c>
    </row>
    <row r="13" spans="1:6" ht="39.6">
      <c r="A13" s="30" t="s">
        <v>600</v>
      </c>
      <c r="B13" s="18" t="s">
        <v>277</v>
      </c>
      <c r="C13" s="17" t="s">
        <v>278</v>
      </c>
      <c r="D13" s="33" t="s">
        <v>358</v>
      </c>
      <c r="E13" s="33" t="s">
        <v>359</v>
      </c>
      <c r="F13" s="33" t="s">
        <v>360</v>
      </c>
    </row>
    <row r="14" spans="1:6" ht="39.6">
      <c r="A14" s="30" t="s">
        <v>601</v>
      </c>
      <c r="B14" s="18" t="s">
        <v>275</v>
      </c>
      <c r="C14" s="18" t="s">
        <v>276</v>
      </c>
      <c r="D14" s="33" t="s">
        <v>358</v>
      </c>
      <c r="E14" s="33" t="s">
        <v>359</v>
      </c>
      <c r="F14" s="33" t="s">
        <v>360</v>
      </c>
    </row>
    <row r="15" spans="1:6" ht="39.6">
      <c r="A15" s="30" t="s">
        <v>602</v>
      </c>
      <c r="B15" s="18" t="s">
        <v>279</v>
      </c>
      <c r="C15" s="17" t="s">
        <v>280</v>
      </c>
      <c r="D15" s="33" t="s">
        <v>333</v>
      </c>
      <c r="E15" s="33" t="s">
        <v>334</v>
      </c>
      <c r="F15" s="33"/>
    </row>
    <row r="16" spans="1:6" ht="39.6">
      <c r="A16" s="30" t="s">
        <v>603</v>
      </c>
      <c r="B16" s="18" t="s">
        <v>281</v>
      </c>
      <c r="C16" s="17" t="s">
        <v>604</v>
      </c>
      <c r="D16" s="33" t="s">
        <v>361</v>
      </c>
      <c r="E16" s="33" t="s">
        <v>362</v>
      </c>
      <c r="F16" s="33" t="s">
        <v>605</v>
      </c>
    </row>
    <row r="17" spans="1:6" ht="39.6">
      <c r="A17" s="30" t="s">
        <v>606</v>
      </c>
      <c r="B17" s="18" t="s">
        <v>312</v>
      </c>
      <c r="C17" s="17" t="s">
        <v>311</v>
      </c>
      <c r="D17" s="33" t="s">
        <v>363</v>
      </c>
      <c r="E17" s="33" t="s">
        <v>364</v>
      </c>
      <c r="F17" s="33" t="s">
        <v>365</v>
      </c>
    </row>
    <row r="18" spans="1:6" ht="26.4">
      <c r="A18" s="30" t="s">
        <v>607</v>
      </c>
      <c r="B18" s="18" t="s">
        <v>310</v>
      </c>
      <c r="C18" s="17" t="s">
        <v>309</v>
      </c>
      <c r="D18" s="33" t="s">
        <v>348</v>
      </c>
      <c r="E18" s="33" t="s">
        <v>349</v>
      </c>
      <c r="F18" s="33" t="s">
        <v>366</v>
      </c>
    </row>
    <row r="19" spans="1:6" ht="52.8">
      <c r="A19" s="30" t="s">
        <v>608</v>
      </c>
      <c r="B19" s="18" t="s">
        <v>609</v>
      </c>
      <c r="C19" s="17"/>
      <c r="D19" s="33" t="s">
        <v>610</v>
      </c>
      <c r="E19" s="33" t="s">
        <v>611</v>
      </c>
      <c r="F19" s="33"/>
    </row>
    <row r="20" spans="1:6" ht="39.6">
      <c r="A20" s="30" t="s">
        <v>612</v>
      </c>
      <c r="B20" s="18" t="s">
        <v>308</v>
      </c>
      <c r="C20" s="17" t="s">
        <v>307</v>
      </c>
      <c r="D20" s="33" t="s">
        <v>367</v>
      </c>
      <c r="E20" s="33" t="s">
        <v>368</v>
      </c>
      <c r="F20" s="33" t="s">
        <v>369</v>
      </c>
    </row>
    <row r="21" spans="1:6" ht="39.6">
      <c r="A21" s="30" t="s">
        <v>613</v>
      </c>
      <c r="B21" s="18" t="s">
        <v>306</v>
      </c>
      <c r="C21" s="17" t="s">
        <v>305</v>
      </c>
      <c r="D21" s="33" t="s">
        <v>370</v>
      </c>
      <c r="E21" s="33" t="s">
        <v>371</v>
      </c>
      <c r="F21" s="33" t="s">
        <v>614</v>
      </c>
    </row>
    <row r="22" spans="1:6" ht="26.4">
      <c r="A22" s="30" t="s">
        <v>615</v>
      </c>
      <c r="B22" s="18" t="s">
        <v>304</v>
      </c>
      <c r="C22" s="17" t="s">
        <v>303</v>
      </c>
      <c r="D22" s="33" t="s">
        <v>616</v>
      </c>
      <c r="E22" s="33" t="s">
        <v>617</v>
      </c>
      <c r="F22" s="33" t="s">
        <v>372</v>
      </c>
    </row>
    <row r="23" spans="1:6" ht="26.4">
      <c r="A23" s="30" t="s">
        <v>618</v>
      </c>
      <c r="B23" s="18" t="s">
        <v>302</v>
      </c>
      <c r="C23" s="17" t="s">
        <v>301</v>
      </c>
      <c r="D23" s="33" t="s">
        <v>373</v>
      </c>
      <c r="E23" s="33" t="s">
        <v>374</v>
      </c>
      <c r="F23" s="33"/>
    </row>
    <row r="24" spans="1:6" ht="26.4">
      <c r="A24" s="30" t="s">
        <v>619</v>
      </c>
      <c r="B24" s="18" t="s">
        <v>300</v>
      </c>
      <c r="C24" s="17" t="s">
        <v>299</v>
      </c>
      <c r="D24" s="33" t="s">
        <v>375</v>
      </c>
      <c r="E24" s="33" t="s">
        <v>376</v>
      </c>
      <c r="F24" s="33" t="s">
        <v>377</v>
      </c>
    </row>
    <row r="25" spans="1:6" ht="26.4">
      <c r="A25" s="30" t="s">
        <v>620</v>
      </c>
      <c r="B25" s="18" t="s">
        <v>298</v>
      </c>
      <c r="C25" s="17" t="s">
        <v>297</v>
      </c>
      <c r="D25" s="33" t="s">
        <v>378</v>
      </c>
      <c r="E25" s="33" t="s">
        <v>379</v>
      </c>
      <c r="F25" s="33" t="s">
        <v>380</v>
      </c>
    </row>
    <row r="26" spans="1:6" ht="26.4">
      <c r="A26" s="30" t="s">
        <v>621</v>
      </c>
      <c r="B26" s="18" t="s">
        <v>622</v>
      </c>
      <c r="C26" s="17" t="s">
        <v>623</v>
      </c>
      <c r="D26" s="33" t="s">
        <v>381</v>
      </c>
      <c r="E26" s="33" t="s">
        <v>382</v>
      </c>
      <c r="F26" s="33"/>
    </row>
    <row r="27" spans="1:6" ht="26.4">
      <c r="A27" s="30" t="s">
        <v>624</v>
      </c>
      <c r="B27" s="18" t="s">
        <v>296</v>
      </c>
      <c r="C27" s="17" t="s">
        <v>295</v>
      </c>
      <c r="D27" s="33" t="s">
        <v>625</v>
      </c>
      <c r="E27" s="33" t="s">
        <v>383</v>
      </c>
      <c r="F27" s="33"/>
    </row>
    <row r="28" spans="1:6" ht="26.4">
      <c r="A28" s="30" t="s">
        <v>626</v>
      </c>
      <c r="B28" s="18" t="s">
        <v>294</v>
      </c>
      <c r="C28" s="17" t="s">
        <v>293</v>
      </c>
      <c r="D28" s="33" t="s">
        <v>627</v>
      </c>
      <c r="E28" s="33" t="s">
        <v>383</v>
      </c>
      <c r="F28" s="33"/>
    </row>
    <row r="29" spans="1:6" ht="26.4">
      <c r="A29" s="30" t="s">
        <v>406</v>
      </c>
      <c r="B29" s="18" t="s">
        <v>292</v>
      </c>
      <c r="C29" s="17" t="s">
        <v>291</v>
      </c>
      <c r="D29" s="33" t="s">
        <v>628</v>
      </c>
      <c r="E29" s="33" t="s">
        <v>383</v>
      </c>
      <c r="F29" s="33"/>
    </row>
    <row r="30" spans="1:6" ht="26.4">
      <c r="A30" s="30" t="s">
        <v>629</v>
      </c>
      <c r="B30" s="18" t="s">
        <v>399</v>
      </c>
      <c r="C30" s="17" t="s">
        <v>630</v>
      </c>
      <c r="D30" s="33" t="s">
        <v>388</v>
      </c>
      <c r="E30" s="33" t="s">
        <v>389</v>
      </c>
      <c r="F30" s="33"/>
    </row>
    <row r="31" spans="1:6" ht="26.4">
      <c r="A31" s="30" t="s">
        <v>631</v>
      </c>
      <c r="B31" s="18" t="s">
        <v>289</v>
      </c>
      <c r="C31" s="17"/>
      <c r="D31" s="33" t="s">
        <v>386</v>
      </c>
      <c r="E31" s="33" t="s">
        <v>387</v>
      </c>
      <c r="F31" s="33"/>
    </row>
    <row r="32" spans="1:6" ht="26.4">
      <c r="A32" s="30" t="s">
        <v>632</v>
      </c>
      <c r="B32" s="18" t="s">
        <v>288</v>
      </c>
      <c r="C32" s="17"/>
      <c r="D32" s="33" t="s">
        <v>386</v>
      </c>
      <c r="E32" s="33" t="s">
        <v>387</v>
      </c>
      <c r="F32" s="33"/>
    </row>
    <row r="33" spans="1:6" ht="52.8">
      <c r="A33" s="30" t="s">
        <v>633</v>
      </c>
      <c r="B33" s="18" t="s">
        <v>634</v>
      </c>
      <c r="C33" s="17" t="s">
        <v>635</v>
      </c>
      <c r="D33" s="33" t="s">
        <v>384</v>
      </c>
      <c r="E33" s="33" t="s">
        <v>385</v>
      </c>
      <c r="F33" s="33" t="s">
        <v>636</v>
      </c>
    </row>
    <row r="34" spans="1:6" ht="26.4">
      <c r="A34" s="30" t="s">
        <v>637</v>
      </c>
      <c r="B34" s="18" t="s">
        <v>638</v>
      </c>
      <c r="C34" s="17"/>
      <c r="D34" s="33" t="s">
        <v>639</v>
      </c>
      <c r="E34" s="33" t="s">
        <v>390</v>
      </c>
      <c r="F34" s="33"/>
    </row>
    <row r="35" spans="1:6" ht="39.6">
      <c r="A35" s="30" t="s">
        <v>640</v>
      </c>
      <c r="B35" s="18" t="s">
        <v>287</v>
      </c>
      <c r="C35" s="17" t="s">
        <v>286</v>
      </c>
      <c r="D35" s="33" t="s">
        <v>391</v>
      </c>
      <c r="E35" s="33" t="s">
        <v>392</v>
      </c>
      <c r="F35" s="33" t="s">
        <v>393</v>
      </c>
    </row>
    <row r="36" spans="1:6" ht="39.6">
      <c r="A36" s="30" t="s">
        <v>641</v>
      </c>
      <c r="B36" s="18" t="s">
        <v>285</v>
      </c>
      <c r="C36" s="30" t="s">
        <v>284</v>
      </c>
      <c r="D36" s="33" t="s">
        <v>329</v>
      </c>
      <c r="E36" s="33" t="s">
        <v>328</v>
      </c>
      <c r="F36" s="33" t="s">
        <v>394</v>
      </c>
    </row>
    <row r="37" spans="1:6" ht="52.8">
      <c r="A37" s="30" t="s">
        <v>642</v>
      </c>
      <c r="B37" s="18" t="s">
        <v>643</v>
      </c>
      <c r="C37" s="17" t="s">
        <v>644</v>
      </c>
      <c r="D37" s="33" t="s">
        <v>645</v>
      </c>
      <c r="E37" s="33" t="s">
        <v>646</v>
      </c>
      <c r="F37" s="33" t="s">
        <v>342</v>
      </c>
    </row>
    <row r="38" spans="1:6" ht="26.4">
      <c r="A38" s="30" t="s">
        <v>647</v>
      </c>
      <c r="B38" s="18" t="s">
        <v>648</v>
      </c>
      <c r="C38" s="30" t="s">
        <v>649</v>
      </c>
      <c r="D38" s="33" t="s">
        <v>650</v>
      </c>
      <c r="E38" s="33" t="s">
        <v>651</v>
      </c>
      <c r="F38" s="33" t="s">
        <v>652</v>
      </c>
    </row>
    <row r="39" spans="1:6" ht="26.4">
      <c r="A39" s="30" t="s">
        <v>653</v>
      </c>
      <c r="B39" s="18" t="s">
        <v>283</v>
      </c>
      <c r="C39" s="30" t="s">
        <v>282</v>
      </c>
      <c r="D39" s="33" t="s">
        <v>395</v>
      </c>
      <c r="E39" s="33" t="s">
        <v>396</v>
      </c>
      <c r="F39" s="33"/>
    </row>
    <row r="40" spans="1:6" ht="39.6">
      <c r="A40" s="30" t="s">
        <v>654</v>
      </c>
      <c r="B40" s="18" t="s">
        <v>655</v>
      </c>
      <c r="C40" s="30" t="s">
        <v>656</v>
      </c>
      <c r="D40" s="33" t="s">
        <v>397</v>
      </c>
      <c r="E40" s="33" t="s">
        <v>398</v>
      </c>
      <c r="F40" s="33"/>
    </row>
    <row r="41" spans="1:6" ht="39.6">
      <c r="A41" s="30" t="s">
        <v>657</v>
      </c>
      <c r="B41" s="18" t="s">
        <v>658</v>
      </c>
      <c r="C41" s="17"/>
      <c r="D41" s="33" t="s">
        <v>363</v>
      </c>
      <c r="E41" s="33" t="s">
        <v>364</v>
      </c>
      <c r="F41" s="33"/>
    </row>
    <row r="42" spans="1:6" ht="26.4">
      <c r="A42" s="30" t="s">
        <v>659</v>
      </c>
      <c r="B42" s="18" t="s">
        <v>660</v>
      </c>
      <c r="C42" s="17" t="s">
        <v>661</v>
      </c>
      <c r="D42" s="33" t="s">
        <v>346</v>
      </c>
      <c r="E42" s="33" t="s">
        <v>347</v>
      </c>
      <c r="F42" s="33"/>
    </row>
    <row r="43" spans="1:6" ht="26.4">
      <c r="A43" s="30" t="s">
        <v>662</v>
      </c>
      <c r="B43" s="18" t="s">
        <v>290</v>
      </c>
      <c r="C43" s="17"/>
      <c r="D43" s="33" t="s">
        <v>332</v>
      </c>
      <c r="E43" s="33" t="s">
        <v>331</v>
      </c>
      <c r="F43" s="33"/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論-v7-001</vt:lpstr>
      <vt:lpstr>メタV5</vt:lpstr>
      <vt:lpstr>メタV7</vt:lpstr>
      <vt:lpstr>項目対応表</vt:lpstr>
      <vt:lpstr>コード表</vt:lpstr>
      <vt:lpstr>NCID</vt:lpstr>
      <vt:lpstr>'論-v7-001'!Print_Area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ilibrary</dc:creator>
  <cp:lastModifiedBy>語学教育研究所 大東文化大学</cp:lastModifiedBy>
  <cp:lastPrinted>2026-04-07T03:30:01Z</cp:lastPrinted>
  <dcterms:created xsi:type="dcterms:W3CDTF">2021-05-18T06:18:23Z</dcterms:created>
  <dcterms:modified xsi:type="dcterms:W3CDTF">2026-04-07T03:30:10Z</dcterms:modified>
</cp:coreProperties>
</file>